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официально Прил_3_2010" sheetId="1" r:id="rId1"/>
  </sheets>
  <definedNames>
    <definedName name="_xlnm.Print_Area" localSheetId="0">'официально Прил_3_2010'!$A$1:$K$158</definedName>
  </definedNames>
  <calcPr fullCalcOnLoad="1"/>
</workbook>
</file>

<file path=xl/sharedStrings.xml><?xml version="1.0" encoding="utf-8"?>
<sst xmlns="http://schemas.openxmlformats.org/spreadsheetml/2006/main" count="888" uniqueCount="194">
  <si>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</si>
  <si>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</si>
  <si>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</si>
  <si>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</si>
  <si>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</si>
  <si>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</si>
  <si>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</si>
  <si>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Дорожное хозяйство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</si>
  <si>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</si>
  <si>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</si>
  <si>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</si>
  <si>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</si>
  <si>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</si>
  <si>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</si>
  <si>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</si>
  <si>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</si>
  <si>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</si>
  <si>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</si>
  <si>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</si>
  <si>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</si>
  <si>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</si>
  <si>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</si>
  <si>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</si>
  <si>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</si>
  <si>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</si>
  <si>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</si>
  <si>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</si>
  <si>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</si>
  <si>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</si>
  <si>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</si>
  <si>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Театры, цирки, концертные и другие организации исполнительских искусств</t>
  </si>
  <si>
    <t>4430000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</si>
  <si>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</si>
  <si>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</si>
  <si>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</si>
  <si>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</si>
  <si>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</si>
  <si>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</si>
  <si>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</si>
  <si>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</si>
  <si>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</si>
  <si>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</si>
  <si>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Мероприятия в сфере культуры, кинематографии и средств массовой информации</t>
  </si>
  <si>
    <t>4500000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</si>
  <si>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</si>
  <si>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</si>
  <si>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</si>
  <si>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</si>
  <si>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</si>
  <si>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Проведение мероприятий для детей и молодежи</t>
  </si>
  <si>
    <t xml:space="preserve">Фунционирование высшего должностного лица субъекта Российской Федерации и органа местного самоуправления  </t>
  </si>
  <si>
    <t>Глава муниципального образования</t>
  </si>
  <si>
    <t>6000000</t>
  </si>
  <si>
    <t>Уличное освещение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</si>
  <si>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</si>
  <si>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</si>
  <si>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</si>
  <si>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1040000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</si>
  <si>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</si>
  <si>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</si>
  <si>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</si>
  <si>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</si>
  <si>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</si>
  <si>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</si>
  <si>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</si>
  <si>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</si>
  <si>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</si>
  <si>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</si>
  <si>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</si>
  <si>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</si>
  <si>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</si>
  <si>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</si>
  <si>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</si>
  <si>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</si>
  <si>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</si>
  <si>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</si>
  <si>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 xml:space="preserve">Прочие расходы </t>
  </si>
  <si>
    <t>013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</si>
  <si>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</si>
  <si>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</si>
  <si>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</si>
  <si>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</si>
  <si>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</si>
  <si>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</si>
  <si>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001</t>
  </si>
  <si>
    <t>Выполнение функций бюджетными учреждениями</t>
  </si>
  <si>
    <t>Субсидии юридическим лицам</t>
  </si>
  <si>
    <t>006</t>
  </si>
  <si>
    <t>Федеральная программа "Жилище" на 2002-2010 годы (второй этап)</t>
  </si>
  <si>
    <t>1040400</t>
  </si>
  <si>
    <t>Бюджетные инвестиции</t>
  </si>
  <si>
    <t>003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</si>
  <si>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</si>
  <si>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</si>
  <si>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</si>
  <si>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</si>
  <si>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</si>
  <si>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</si>
  <si>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</si>
  <si>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4310100</t>
  </si>
  <si>
    <t>4409900</t>
  </si>
  <si>
    <t>4429900</t>
  </si>
  <si>
    <t>4439900</t>
  </si>
  <si>
    <t>4508500</t>
  </si>
  <si>
    <t>Физическая культура и спорт</t>
  </si>
  <si>
    <t>4829900</t>
  </si>
  <si>
    <t>5129700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</si>
  <si>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</si>
  <si>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Российской Федерации и муниципальных служащих</t>
  </si>
  <si>
    <t>4910100</t>
  </si>
  <si>
    <t>005</t>
  </si>
  <si>
    <t>Социальные выплаты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</si>
  <si>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</si>
  <si>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</si>
  <si>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</si>
  <si>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</si>
  <si>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</si>
  <si>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</si>
  <si>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</si>
  <si>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</si>
  <si>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</si>
  <si>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</si>
  <si>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</si>
  <si>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</si>
  <si>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</si>
  <si>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</si>
  <si>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</si>
  <si>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</si>
  <si>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</si>
  <si>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</si>
  <si>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</si>
  <si>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</si>
  <si>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Субсидии телерадиокомпаниям и телеорганизациям</t>
  </si>
  <si>
    <t>4530100</t>
  </si>
  <si>
    <t>Периодические издания, учрежденные органами законодательной и исполнительной власти</t>
  </si>
  <si>
    <t>4570000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</si>
  <si>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</si>
  <si>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</si>
  <si>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</si>
  <si>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</si>
  <si>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</si>
  <si>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</si>
  <si>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</si>
  <si>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</si>
  <si>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</si>
  <si>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</si>
  <si>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012</t>
  </si>
  <si>
    <t>Выполнение функций государственными органами</t>
  </si>
  <si>
    <t>Социальное обеспечение населения</t>
  </si>
  <si>
    <t>3150000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</si>
  <si>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</si>
  <si>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</si>
  <si>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</si>
  <si>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</si>
  <si>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</si>
  <si>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</si>
  <si>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1040200</t>
  </si>
  <si>
    <t>"Обеспечение жильем молодых семей городского поселения Сергиев Посад на 2009-2012 годы"</t>
  </si>
  <si>
    <t>Код</t>
  </si>
  <si>
    <t>Администрация города Сергиев Посад</t>
  </si>
  <si>
    <t xml:space="preserve">Целевые программы муниципальных образований </t>
  </si>
  <si>
    <t>7950100</t>
  </si>
  <si>
    <t>7950200</t>
  </si>
  <si>
    <t>7950300</t>
  </si>
  <si>
    <t>7950400</t>
  </si>
  <si>
    <t>7950500</t>
  </si>
  <si>
    <t>7950600</t>
  </si>
  <si>
    <t>7950700</t>
  </si>
  <si>
    <t>"Переселение граждан из ветхого жилищного фонда  в городском поселении Сергиев Посад Сергиево-Посадского муниципального района Московской области на 2009-2012 годы"</t>
  </si>
  <si>
    <t>"Создание товариществ собственников жилья в городском поселении Сергиев Посад в 2010 году"</t>
  </si>
  <si>
    <t>"Устройство внутридворовых детских площадок в городском поселении Сергиев Посад в 2010 году"</t>
  </si>
  <si>
    <t>"Устройство внутридворовых спортивных комплексных площадок в городском поселении Сергиев Посад в 2010 году"</t>
  </si>
  <si>
    <t>"Развитие библиотечного дела в городском поселении Сергиев Посад на 2009-2012 годы"</t>
  </si>
  <si>
    <t>"Капитальный ремонт муниципального жилищного фонда на территории городского поселения Сергиев Посад в 2010 году"</t>
  </si>
  <si>
    <t>"Капитальный ремонт объектов теплоснабжения, водоснабжения и водоотведения на территории городского поселения Сергиев Посад в 2010 году"</t>
  </si>
  <si>
    <t xml:space="preserve"> "Устройство контейнерных площадок для сбора ТБО и КГМ на террирории городского поселения Сергиев Посад в 2010 году"</t>
  </si>
  <si>
    <t>2479900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</si>
  <si>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</si>
  <si>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</si>
  <si>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</si>
  <si>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</si>
  <si>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Комплектование книжных фондов библиотек городских и сельских поселений</t>
  </si>
  <si>
    <t>4500603</t>
  </si>
  <si>
    <t>4578500</t>
  </si>
  <si>
    <t>5221504</t>
  </si>
  <si>
    <t>Подпрограмма "Обеспечение жильем молодых семей" долгосрочной целевой программы Московской области "Жилище" на 2009-2012 годы</t>
  </si>
  <si>
    <t>Приложение №3</t>
  </si>
  <si>
    <t>% исполнения</t>
  </si>
  <si>
    <t>от _____________ № ______________</t>
  </si>
  <si>
    <t>Ведомственная структура расходов бюджета городского поселения Сергиев Посад за 2010 год</t>
  </si>
  <si>
    <t xml:space="preserve"> План  (тыс.руб.)</t>
  </si>
  <si>
    <t>Факт     (тыс.руб.)</t>
  </si>
  <si>
    <t xml:space="preserve">к Решению Совета депутатов </t>
  </si>
  <si>
    <t>городского поселения Сергиев Посад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</si>
</sst>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color indexed="8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0"/>
    </font>
    <font>
      <sz val="10"/>
      <name val="Times New Roman Cyr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Protection="0">
      <alignment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164" fontId="7" fillId="0" borderId="1" xfId="18" applyNumberFormat="1" applyFont="1" applyFill="1" applyBorder="1">
      <alignment/>
    </xf>
    <xf numFmtId="164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4" fillId="0" borderId="1" xfId="0" applyNumberFormat="1" applyFont="1" applyFill="1" applyBorder="1" applyAlignment="1">
      <alignment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6" xfId="0" applyNumberFormat="1" applyFill="1" applyBorder="1" applyAlignment="1">
      <alignment horizontal="left" wrapText="1"/>
    </xf>
    <xf numFmtId="49" fontId="0" fillId="0" borderId="7" xfId="0" applyNumberFormat="1" applyFill="1" applyBorder="1" applyAlignment="1">
      <alignment horizontal="left" wrapText="1"/>
    </xf>
    <xf numFmtId="49" fontId="0" fillId="0" borderId="5" xfId="0" applyNumberForma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4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Прил.2 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view="pageBreakPreview" zoomScaleSheetLayoutView="100" workbookViewId="0" topLeftCell="A142">
      <selection activeCell="A5" sqref="A5:IV6"/>
    </sheetView>
  </sheetViews>
  <sheetFormatPr defaultColWidth="9.00390625" defaultRowHeight="12.75"/>
  <cols>
    <col min="3" max="3" width="34.25390625" style="0" customWidth="1"/>
    <col min="7" max="7" width="9.25390625" style="0" bestFit="1" customWidth="1"/>
    <col min="9" max="9" width="13.625" style="8" customWidth="1"/>
    <col min="10" max="10" width="13.00390625" style="0" customWidth="1"/>
    <col min="11" max="11" width="13.125" style="0" customWidth="1"/>
  </cols>
  <sheetData>
    <row r="1" spans="1:11" ht="12.75">
      <c r="A1" s="12"/>
      <c r="B1" s="12"/>
      <c r="C1" s="12"/>
      <c r="H1" s="76" t="s">
        <v>186</v>
      </c>
      <c r="I1" s="76"/>
      <c r="J1" s="76"/>
      <c r="K1" s="76"/>
    </row>
    <row r="2" spans="1:11" ht="12.75">
      <c r="A2" s="12"/>
      <c r="B2" s="12"/>
      <c r="C2" s="12"/>
      <c r="H2" s="32" t="s">
        <v>192</v>
      </c>
      <c r="I2" s="32"/>
      <c r="J2" s="32"/>
      <c r="K2" s="32"/>
    </row>
    <row r="3" spans="1:11" ht="12.75">
      <c r="A3" s="12"/>
      <c r="B3" s="12"/>
      <c r="C3" s="12"/>
      <c r="H3" s="32" t="s">
        <v>193</v>
      </c>
      <c r="I3" s="32"/>
      <c r="J3" s="32"/>
      <c r="K3" s="32"/>
    </row>
    <row r="4" spans="1:11" ht="12.75">
      <c r="A4" s="12"/>
      <c r="B4" s="12"/>
      <c r="C4" s="12"/>
      <c r="H4" s="77" t="s">
        <v>188</v>
      </c>
      <c r="I4" s="76"/>
      <c r="J4" s="76"/>
      <c r="K4" s="76"/>
    </row>
    <row r="5" spans="5:6" ht="12.75">
      <c r="E5" s="1"/>
      <c r="F5" s="12"/>
    </row>
    <row r="6" spans="1:8" ht="12.75">
      <c r="A6" s="70" t="s">
        <v>189</v>
      </c>
      <c r="B6" s="71"/>
      <c r="C6" s="71"/>
      <c r="D6" s="71"/>
      <c r="E6" s="71"/>
      <c r="F6" s="71"/>
      <c r="G6" s="71"/>
      <c r="H6" s="71"/>
    </row>
    <row r="7" spans="1:8" ht="12.75">
      <c r="A7" s="70"/>
      <c r="B7" s="71"/>
      <c r="C7" s="71"/>
      <c r="D7" s="71"/>
      <c r="E7" s="71"/>
      <c r="F7" s="71"/>
      <c r="G7" s="71"/>
      <c r="H7" s="71"/>
    </row>
    <row r="8" ht="12.75">
      <c r="I8" s="24"/>
    </row>
    <row r="9" spans="1:14" ht="38.25" customHeight="1">
      <c r="A9" s="72" t="s">
        <v>119</v>
      </c>
      <c r="B9" s="72"/>
      <c r="C9" s="72"/>
      <c r="D9" s="2" t="s">
        <v>158</v>
      </c>
      <c r="E9" s="6" t="s">
        <v>115</v>
      </c>
      <c r="F9" s="2" t="s">
        <v>116</v>
      </c>
      <c r="G9" s="2" t="s">
        <v>117</v>
      </c>
      <c r="H9" s="2" t="s">
        <v>118</v>
      </c>
      <c r="I9" s="25" t="s">
        <v>190</v>
      </c>
      <c r="J9" s="33" t="s">
        <v>191</v>
      </c>
      <c r="K9" s="33" t="s">
        <v>187</v>
      </c>
      <c r="L9" s="13"/>
      <c r="M9" s="13"/>
      <c r="N9" s="13"/>
    </row>
    <row r="10" spans="1:14" ht="18.75" customHeight="1">
      <c r="A10" s="73" t="s">
        <v>159</v>
      </c>
      <c r="B10" s="74"/>
      <c r="C10" s="75"/>
      <c r="D10" s="6" t="s">
        <v>84</v>
      </c>
      <c r="E10" s="6"/>
      <c r="F10" s="2"/>
      <c r="G10" s="2"/>
      <c r="H10" s="2"/>
      <c r="I10" s="25"/>
      <c r="J10" s="13"/>
      <c r="K10" s="13"/>
      <c r="L10" s="13"/>
      <c r="M10" s="13"/>
      <c r="N10" s="13"/>
    </row>
    <row r="11" spans="1:14" ht="18.75" customHeight="1">
      <c r="A11" s="72" t="s">
        <v>41</v>
      </c>
      <c r="B11" s="72"/>
      <c r="C11" s="72"/>
      <c r="D11" s="6" t="s">
        <v>84</v>
      </c>
      <c r="E11" s="6" t="s">
        <v>121</v>
      </c>
      <c r="F11" s="6" t="s">
        <v>120</v>
      </c>
      <c r="G11" s="6" t="s">
        <v>11</v>
      </c>
      <c r="H11" s="6" t="s">
        <v>0</v>
      </c>
      <c r="I11" s="17">
        <f>I12+I16+I24+I31+I32+I36+I40</f>
        <v>106758.5</v>
      </c>
      <c r="J11" s="17">
        <f>J12+J16+J24+J31+J32+J36+J40</f>
        <v>86308.50000000001</v>
      </c>
      <c r="K11" s="15">
        <f>J11*100/I11</f>
        <v>80.84461658790637</v>
      </c>
      <c r="L11" s="13"/>
      <c r="M11" s="13"/>
      <c r="N11" s="13"/>
    </row>
    <row r="12" spans="1:14" ht="41.25" customHeight="1">
      <c r="A12" s="53" t="s">
        <v>50</v>
      </c>
      <c r="B12" s="45"/>
      <c r="C12" s="45"/>
      <c r="D12" s="3" t="s">
        <v>84</v>
      </c>
      <c r="E12" s="3" t="s">
        <v>121</v>
      </c>
      <c r="F12" s="4" t="s">
        <v>122</v>
      </c>
      <c r="G12" s="3" t="s">
        <v>11</v>
      </c>
      <c r="H12" s="3" t="s">
        <v>0</v>
      </c>
      <c r="I12" s="14">
        <f aca="true" t="shared" si="0" ref="I12:J14">I13</f>
        <v>841.8</v>
      </c>
      <c r="J12" s="14">
        <f t="shared" si="0"/>
        <v>625.5</v>
      </c>
      <c r="K12" s="15">
        <f aca="true" t="shared" si="1" ref="K12:K75">J12*100/I12</f>
        <v>74.30506058446187</v>
      </c>
      <c r="L12" s="13"/>
      <c r="M12" s="13"/>
      <c r="N12" s="13"/>
    </row>
    <row r="13" spans="1:14" ht="41.25" customHeight="1">
      <c r="A13" s="43" t="s">
        <v>65</v>
      </c>
      <c r="B13" s="45"/>
      <c r="C13" s="45"/>
      <c r="D13" s="3" t="s">
        <v>84</v>
      </c>
      <c r="E13" s="3" t="s">
        <v>121</v>
      </c>
      <c r="F13" s="4" t="s">
        <v>122</v>
      </c>
      <c r="G13" s="3" t="s">
        <v>66</v>
      </c>
      <c r="H13" s="3" t="s">
        <v>0</v>
      </c>
      <c r="I13" s="14">
        <f t="shared" si="0"/>
        <v>841.8</v>
      </c>
      <c r="J13" s="14">
        <f t="shared" si="0"/>
        <v>625.5</v>
      </c>
      <c r="K13" s="15">
        <f t="shared" si="1"/>
        <v>74.30506058446187</v>
      </c>
      <c r="L13" s="13"/>
      <c r="M13" s="13"/>
      <c r="N13" s="13"/>
    </row>
    <row r="14" spans="1:14" ht="18.75" customHeight="1">
      <c r="A14" s="43" t="s">
        <v>51</v>
      </c>
      <c r="B14" s="43"/>
      <c r="C14" s="43"/>
      <c r="D14" s="3" t="s">
        <v>84</v>
      </c>
      <c r="E14" s="3" t="s">
        <v>121</v>
      </c>
      <c r="F14" s="4" t="s">
        <v>122</v>
      </c>
      <c r="G14" s="3" t="s">
        <v>69</v>
      </c>
      <c r="H14" s="3" t="s">
        <v>0</v>
      </c>
      <c r="I14" s="14">
        <f t="shared" si="0"/>
        <v>841.8</v>
      </c>
      <c r="J14" s="14">
        <f t="shared" si="0"/>
        <v>625.5</v>
      </c>
      <c r="K14" s="15">
        <f t="shared" si="1"/>
        <v>74.30506058446187</v>
      </c>
      <c r="L14" s="13"/>
      <c r="M14" s="13"/>
      <c r="N14" s="13"/>
    </row>
    <row r="15" spans="1:14" ht="18.75" customHeight="1">
      <c r="A15" s="54" t="s">
        <v>67</v>
      </c>
      <c r="B15" s="55"/>
      <c r="C15" s="56"/>
      <c r="D15" s="3" t="s">
        <v>84</v>
      </c>
      <c r="E15" s="3" t="s">
        <v>121</v>
      </c>
      <c r="F15" s="4" t="s">
        <v>122</v>
      </c>
      <c r="G15" s="3" t="s">
        <v>69</v>
      </c>
      <c r="H15" s="3" t="s">
        <v>68</v>
      </c>
      <c r="I15" s="14">
        <v>841.8</v>
      </c>
      <c r="J15" s="11">
        <v>625.5</v>
      </c>
      <c r="K15" s="15">
        <f t="shared" si="1"/>
        <v>74.30506058446187</v>
      </c>
      <c r="L15" s="13"/>
      <c r="M15" s="13"/>
      <c r="N15" s="13"/>
    </row>
    <row r="16" spans="1:14" ht="41.25" customHeight="1">
      <c r="A16" s="53" t="s">
        <v>70</v>
      </c>
      <c r="B16" s="53"/>
      <c r="C16" s="53"/>
      <c r="D16" s="3" t="s">
        <v>84</v>
      </c>
      <c r="E16" s="5" t="s">
        <v>121</v>
      </c>
      <c r="F16" s="4" t="s">
        <v>123</v>
      </c>
      <c r="G16" s="3" t="s">
        <v>11</v>
      </c>
      <c r="H16" s="3" t="s">
        <v>0</v>
      </c>
      <c r="I16" s="14">
        <f>I17</f>
        <v>17928.4</v>
      </c>
      <c r="J16" s="14">
        <f>J17</f>
        <v>17443.600000000002</v>
      </c>
      <c r="K16" s="15">
        <f t="shared" si="1"/>
        <v>97.29591039914327</v>
      </c>
      <c r="L16" s="13"/>
      <c r="M16" s="13"/>
      <c r="N16" s="13"/>
    </row>
    <row r="17" spans="1:14" ht="41.25" customHeight="1">
      <c r="A17" s="44" t="s">
        <v>65</v>
      </c>
      <c r="B17" s="44"/>
      <c r="C17" s="44"/>
      <c r="D17" s="3" t="s">
        <v>84</v>
      </c>
      <c r="E17" s="5" t="s">
        <v>121</v>
      </c>
      <c r="F17" s="4" t="s">
        <v>123</v>
      </c>
      <c r="G17" s="4" t="s">
        <v>66</v>
      </c>
      <c r="H17" s="4" t="s">
        <v>0</v>
      </c>
      <c r="I17" s="14">
        <f>I18+I20+I22</f>
        <v>17928.4</v>
      </c>
      <c r="J17" s="14">
        <f>J18+J20+J22</f>
        <v>17443.600000000002</v>
      </c>
      <c r="K17" s="15">
        <f t="shared" si="1"/>
        <v>97.29591039914327</v>
      </c>
      <c r="L17" s="13"/>
      <c r="M17" s="13"/>
      <c r="N17" s="13"/>
    </row>
    <row r="18" spans="1:14" ht="18.75" customHeight="1">
      <c r="A18" s="45" t="s">
        <v>21</v>
      </c>
      <c r="B18" s="45"/>
      <c r="C18" s="45"/>
      <c r="D18" s="3" t="s">
        <v>84</v>
      </c>
      <c r="E18" s="5" t="s">
        <v>121</v>
      </c>
      <c r="F18" s="4" t="s">
        <v>123</v>
      </c>
      <c r="G18" s="3" t="s">
        <v>71</v>
      </c>
      <c r="H18" s="3" t="s">
        <v>0</v>
      </c>
      <c r="I18" s="7">
        <f>I19</f>
        <v>16354.5</v>
      </c>
      <c r="J18" s="7">
        <f>J19</f>
        <v>15935.7</v>
      </c>
      <c r="K18" s="15">
        <f t="shared" si="1"/>
        <v>97.43923690727323</v>
      </c>
      <c r="L18" s="13"/>
      <c r="M18" s="13"/>
      <c r="N18" s="13"/>
    </row>
    <row r="19" spans="1:14" ht="18.75" customHeight="1">
      <c r="A19" s="43" t="s">
        <v>67</v>
      </c>
      <c r="B19" s="43"/>
      <c r="C19" s="43"/>
      <c r="D19" s="3" t="s">
        <v>84</v>
      </c>
      <c r="E19" s="5" t="s">
        <v>121</v>
      </c>
      <c r="F19" s="4" t="s">
        <v>123</v>
      </c>
      <c r="G19" s="3" t="s">
        <v>71</v>
      </c>
      <c r="H19" s="3" t="s">
        <v>68</v>
      </c>
      <c r="I19" s="7">
        <v>16354.5</v>
      </c>
      <c r="J19" s="34">
        <v>15935.7</v>
      </c>
      <c r="K19" s="15">
        <f t="shared" si="1"/>
        <v>97.43923690727323</v>
      </c>
      <c r="L19" s="13"/>
      <c r="M19" s="13"/>
      <c r="N19" s="13"/>
    </row>
    <row r="20" spans="1:14" ht="26.25" customHeight="1">
      <c r="A20" s="44" t="s">
        <v>136</v>
      </c>
      <c r="B20" s="45"/>
      <c r="C20" s="45"/>
      <c r="D20" s="3" t="s">
        <v>84</v>
      </c>
      <c r="E20" s="5" t="s">
        <v>121</v>
      </c>
      <c r="F20" s="4" t="s">
        <v>123</v>
      </c>
      <c r="G20" s="4" t="s">
        <v>72</v>
      </c>
      <c r="H20" s="4" t="s">
        <v>0</v>
      </c>
      <c r="I20" s="15">
        <f>I21</f>
        <v>821.5</v>
      </c>
      <c r="J20" s="15">
        <f>J21</f>
        <v>755.5</v>
      </c>
      <c r="K20" s="15">
        <f t="shared" si="1"/>
        <v>91.96591600730372</v>
      </c>
      <c r="L20" s="13"/>
      <c r="M20" s="13"/>
      <c r="N20" s="13"/>
    </row>
    <row r="21" spans="1:14" ht="18.75" customHeight="1">
      <c r="A21" s="54" t="s">
        <v>67</v>
      </c>
      <c r="B21" s="55"/>
      <c r="C21" s="56"/>
      <c r="D21" s="3" t="s">
        <v>84</v>
      </c>
      <c r="E21" s="5" t="s">
        <v>121</v>
      </c>
      <c r="F21" s="4" t="s">
        <v>123</v>
      </c>
      <c r="G21" s="4" t="s">
        <v>72</v>
      </c>
      <c r="H21" s="4" t="s">
        <v>68</v>
      </c>
      <c r="I21" s="15">
        <v>821.5</v>
      </c>
      <c r="J21" s="34">
        <v>755.5</v>
      </c>
      <c r="K21" s="15">
        <f t="shared" si="1"/>
        <v>91.96591600730372</v>
      </c>
      <c r="L21" s="13"/>
      <c r="M21" s="13"/>
      <c r="N21" s="13"/>
    </row>
    <row r="22" spans="1:14" ht="26.25" customHeight="1">
      <c r="A22" s="44" t="s">
        <v>73</v>
      </c>
      <c r="B22" s="45"/>
      <c r="C22" s="45"/>
      <c r="D22" s="3" t="s">
        <v>84</v>
      </c>
      <c r="E22" s="5" t="s">
        <v>121</v>
      </c>
      <c r="F22" s="4" t="s">
        <v>123</v>
      </c>
      <c r="G22" s="4" t="s">
        <v>74</v>
      </c>
      <c r="H22" s="4" t="s">
        <v>0</v>
      </c>
      <c r="I22" s="15">
        <f>I23</f>
        <v>752.4</v>
      </c>
      <c r="J22" s="15">
        <f>J23</f>
        <v>752.4</v>
      </c>
      <c r="K22" s="15">
        <f t="shared" si="1"/>
        <v>100</v>
      </c>
      <c r="L22" s="13"/>
      <c r="M22" s="13"/>
      <c r="N22" s="13"/>
    </row>
    <row r="23" spans="1:14" ht="18.75" customHeight="1">
      <c r="A23" s="54" t="s">
        <v>67</v>
      </c>
      <c r="B23" s="55"/>
      <c r="C23" s="56"/>
      <c r="D23" s="3" t="s">
        <v>84</v>
      </c>
      <c r="E23" s="5" t="s">
        <v>121</v>
      </c>
      <c r="F23" s="4" t="s">
        <v>123</v>
      </c>
      <c r="G23" s="4" t="s">
        <v>74</v>
      </c>
      <c r="H23" s="4" t="s">
        <v>68</v>
      </c>
      <c r="I23" s="15">
        <v>752.4</v>
      </c>
      <c r="J23" s="34">
        <v>752.4</v>
      </c>
      <c r="K23" s="15">
        <f t="shared" si="1"/>
        <v>100</v>
      </c>
      <c r="L23" s="13"/>
      <c r="M23" s="13"/>
      <c r="N23" s="13"/>
    </row>
    <row r="24" spans="1:14" ht="51" customHeight="1">
      <c r="A24" s="51" t="s">
        <v>12</v>
      </c>
      <c r="B24" s="51"/>
      <c r="C24" s="51"/>
      <c r="D24" s="3" t="s">
        <v>84</v>
      </c>
      <c r="E24" s="5" t="s">
        <v>121</v>
      </c>
      <c r="F24" s="3" t="s">
        <v>124</v>
      </c>
      <c r="G24" s="3" t="s">
        <v>11</v>
      </c>
      <c r="H24" s="3" t="s">
        <v>0</v>
      </c>
      <c r="I24" s="7">
        <f aca="true" t="shared" si="2" ref="I24:J26">I25</f>
        <v>69988.3</v>
      </c>
      <c r="J24" s="7">
        <f t="shared" si="2"/>
        <v>67371.1</v>
      </c>
      <c r="K24" s="15">
        <f t="shared" si="1"/>
        <v>96.26051782940864</v>
      </c>
      <c r="L24" s="13"/>
      <c r="M24" s="13"/>
      <c r="N24" s="13"/>
    </row>
    <row r="25" spans="1:14" ht="41.25" customHeight="1">
      <c r="A25" s="44" t="s">
        <v>65</v>
      </c>
      <c r="B25" s="44"/>
      <c r="C25" s="44"/>
      <c r="D25" s="3" t="s">
        <v>84</v>
      </c>
      <c r="E25" s="5" t="s">
        <v>121</v>
      </c>
      <c r="F25" s="3" t="s">
        <v>124</v>
      </c>
      <c r="G25" s="3" t="s">
        <v>66</v>
      </c>
      <c r="H25" s="3" t="s">
        <v>0</v>
      </c>
      <c r="I25" s="7">
        <f t="shared" si="2"/>
        <v>69988.3</v>
      </c>
      <c r="J25" s="7">
        <f t="shared" si="2"/>
        <v>67371.1</v>
      </c>
      <c r="K25" s="15">
        <f t="shared" si="1"/>
        <v>96.26051782940864</v>
      </c>
      <c r="L25" s="13"/>
      <c r="M25" s="13"/>
      <c r="N25" s="13"/>
    </row>
    <row r="26" spans="1:14" ht="18.75" customHeight="1">
      <c r="A26" s="44" t="s">
        <v>21</v>
      </c>
      <c r="B26" s="45"/>
      <c r="C26" s="45"/>
      <c r="D26" s="3" t="s">
        <v>84</v>
      </c>
      <c r="E26" s="5" t="s">
        <v>121</v>
      </c>
      <c r="F26" s="3" t="s">
        <v>124</v>
      </c>
      <c r="G26" s="3" t="s">
        <v>71</v>
      </c>
      <c r="H26" s="3" t="s">
        <v>0</v>
      </c>
      <c r="I26" s="7">
        <f t="shared" si="2"/>
        <v>69988.3</v>
      </c>
      <c r="J26" s="7">
        <f t="shared" si="2"/>
        <v>67371.1</v>
      </c>
      <c r="K26" s="15">
        <f t="shared" si="1"/>
        <v>96.26051782940864</v>
      </c>
      <c r="L26" s="13"/>
      <c r="M26" s="13"/>
      <c r="N26" s="13"/>
    </row>
    <row r="27" spans="1:14" ht="18.75" customHeight="1">
      <c r="A27" s="54" t="s">
        <v>67</v>
      </c>
      <c r="B27" s="55"/>
      <c r="C27" s="56"/>
      <c r="D27" s="3" t="s">
        <v>84</v>
      </c>
      <c r="E27" s="5" t="s">
        <v>121</v>
      </c>
      <c r="F27" s="3" t="s">
        <v>124</v>
      </c>
      <c r="G27" s="3" t="s">
        <v>71</v>
      </c>
      <c r="H27" s="3" t="s">
        <v>68</v>
      </c>
      <c r="I27" s="7">
        <v>69988.3</v>
      </c>
      <c r="J27" s="34">
        <v>67371.1</v>
      </c>
      <c r="K27" s="15">
        <f t="shared" si="1"/>
        <v>96.26051782940864</v>
      </c>
      <c r="L27" s="13"/>
      <c r="M27" s="13"/>
      <c r="N27" s="13"/>
    </row>
    <row r="28" spans="1:14" ht="41.25" customHeight="1" hidden="1">
      <c r="A28" s="51" t="s">
        <v>150</v>
      </c>
      <c r="B28" s="51"/>
      <c r="C28" s="51"/>
      <c r="D28" s="3" t="s">
        <v>84</v>
      </c>
      <c r="E28" s="5" t="s">
        <v>121</v>
      </c>
      <c r="F28" s="3" t="s">
        <v>151</v>
      </c>
      <c r="G28" s="3" t="s">
        <v>11</v>
      </c>
      <c r="H28" s="3" t="s">
        <v>0</v>
      </c>
      <c r="I28" s="7">
        <f>I29</f>
        <v>0</v>
      </c>
      <c r="J28" s="11"/>
      <c r="K28" s="15" t="e">
        <f t="shared" si="1"/>
        <v>#DIV/0!</v>
      </c>
      <c r="L28" s="13"/>
      <c r="M28" s="13"/>
      <c r="N28" s="13"/>
    </row>
    <row r="29" spans="1:14" ht="41.25" customHeight="1" hidden="1">
      <c r="A29" s="44" t="s">
        <v>65</v>
      </c>
      <c r="B29" s="44"/>
      <c r="C29" s="44"/>
      <c r="D29" s="3" t="s">
        <v>84</v>
      </c>
      <c r="E29" s="5" t="s">
        <v>121</v>
      </c>
      <c r="F29" s="3" t="s">
        <v>151</v>
      </c>
      <c r="G29" s="3" t="s">
        <v>66</v>
      </c>
      <c r="H29" s="3" t="s">
        <v>0</v>
      </c>
      <c r="I29" s="7">
        <f>I30</f>
        <v>0</v>
      </c>
      <c r="J29" s="11"/>
      <c r="K29" s="15" t="e">
        <f t="shared" si="1"/>
        <v>#DIV/0!</v>
      </c>
      <c r="L29" s="13"/>
      <c r="M29" s="13"/>
      <c r="N29" s="13"/>
    </row>
    <row r="30" spans="1:14" ht="18.75" customHeight="1" hidden="1">
      <c r="A30" s="44" t="s">
        <v>21</v>
      </c>
      <c r="B30" s="45"/>
      <c r="C30" s="45"/>
      <c r="D30" s="3" t="s">
        <v>84</v>
      </c>
      <c r="E30" s="5" t="s">
        <v>121</v>
      </c>
      <c r="F30" s="3" t="s">
        <v>151</v>
      </c>
      <c r="G30" s="3" t="s">
        <v>71</v>
      </c>
      <c r="H30" s="3" t="s">
        <v>0</v>
      </c>
      <c r="I30" s="7">
        <f>I31</f>
        <v>0</v>
      </c>
      <c r="J30" s="11"/>
      <c r="K30" s="15" t="e">
        <f t="shared" si="1"/>
        <v>#DIV/0!</v>
      </c>
      <c r="L30" s="13"/>
      <c r="M30" s="13"/>
      <c r="N30" s="13"/>
    </row>
    <row r="31" spans="1:14" ht="18.75" customHeight="1" hidden="1">
      <c r="A31" s="54" t="s">
        <v>67</v>
      </c>
      <c r="B31" s="55"/>
      <c r="C31" s="56"/>
      <c r="D31" s="3" t="s">
        <v>84</v>
      </c>
      <c r="E31" s="5" t="s">
        <v>121</v>
      </c>
      <c r="F31" s="3" t="s">
        <v>151</v>
      </c>
      <c r="G31" s="3" t="s">
        <v>71</v>
      </c>
      <c r="H31" s="3" t="s">
        <v>68</v>
      </c>
      <c r="I31" s="7">
        <v>0</v>
      </c>
      <c r="J31" s="11"/>
      <c r="K31" s="15" t="e">
        <f t="shared" si="1"/>
        <v>#DIV/0!</v>
      </c>
      <c r="L31" s="13"/>
      <c r="M31" s="13"/>
      <c r="N31" s="13"/>
    </row>
    <row r="32" spans="1:14" ht="18.75" customHeight="1">
      <c r="A32" s="51" t="s">
        <v>13</v>
      </c>
      <c r="B32" s="52"/>
      <c r="C32" s="52"/>
      <c r="D32" s="3" t="s">
        <v>84</v>
      </c>
      <c r="E32" s="5" t="s">
        <v>121</v>
      </c>
      <c r="F32" s="3" t="s">
        <v>125</v>
      </c>
      <c r="G32" s="3" t="s">
        <v>11</v>
      </c>
      <c r="H32" s="3" t="s">
        <v>0</v>
      </c>
      <c r="I32" s="7">
        <f aca="true" t="shared" si="3" ref="I32:J34">I33</f>
        <v>3000</v>
      </c>
      <c r="J32" s="7">
        <f t="shared" si="3"/>
        <v>0</v>
      </c>
      <c r="K32" s="15">
        <f t="shared" si="1"/>
        <v>0</v>
      </c>
      <c r="L32" s="13"/>
      <c r="M32" s="13"/>
      <c r="N32" s="13"/>
    </row>
    <row r="33" spans="1:14" ht="18.75" customHeight="1">
      <c r="A33" s="44" t="s">
        <v>14</v>
      </c>
      <c r="B33" s="45"/>
      <c r="C33" s="45"/>
      <c r="D33" s="3" t="s">
        <v>84</v>
      </c>
      <c r="E33" s="5" t="s">
        <v>121</v>
      </c>
      <c r="F33" s="3" t="s">
        <v>125</v>
      </c>
      <c r="G33" s="3" t="s">
        <v>15</v>
      </c>
      <c r="H33" s="3" t="s">
        <v>0</v>
      </c>
      <c r="I33" s="7">
        <f t="shared" si="3"/>
        <v>3000</v>
      </c>
      <c r="J33" s="7">
        <f t="shared" si="3"/>
        <v>0</v>
      </c>
      <c r="K33" s="15">
        <f t="shared" si="1"/>
        <v>0</v>
      </c>
      <c r="L33" s="13"/>
      <c r="M33" s="13"/>
      <c r="N33" s="13"/>
    </row>
    <row r="34" spans="1:14" ht="18.75" customHeight="1">
      <c r="A34" s="44" t="s">
        <v>10</v>
      </c>
      <c r="B34" s="44"/>
      <c r="C34" s="44"/>
      <c r="D34" s="3" t="s">
        <v>84</v>
      </c>
      <c r="E34" s="5" t="s">
        <v>121</v>
      </c>
      <c r="F34" s="3" t="s">
        <v>125</v>
      </c>
      <c r="G34" s="3" t="s">
        <v>75</v>
      </c>
      <c r="H34" s="3" t="s">
        <v>0</v>
      </c>
      <c r="I34" s="7">
        <f t="shared" si="3"/>
        <v>3000</v>
      </c>
      <c r="J34" s="7">
        <f t="shared" si="3"/>
        <v>0</v>
      </c>
      <c r="K34" s="15">
        <f t="shared" si="1"/>
        <v>0</v>
      </c>
      <c r="L34" s="13"/>
      <c r="M34" s="13"/>
      <c r="N34" s="13"/>
    </row>
    <row r="35" spans="1:14" ht="18.75" customHeight="1">
      <c r="A35" s="44" t="s">
        <v>76</v>
      </c>
      <c r="B35" s="44"/>
      <c r="C35" s="44"/>
      <c r="D35" s="3" t="s">
        <v>84</v>
      </c>
      <c r="E35" s="5" t="s">
        <v>121</v>
      </c>
      <c r="F35" s="3" t="s">
        <v>125</v>
      </c>
      <c r="G35" s="3" t="s">
        <v>75</v>
      </c>
      <c r="H35" s="3" t="s">
        <v>77</v>
      </c>
      <c r="I35" s="7">
        <v>3000</v>
      </c>
      <c r="J35" s="11">
        <v>0</v>
      </c>
      <c r="K35" s="15">
        <f t="shared" si="1"/>
        <v>0</v>
      </c>
      <c r="L35" s="13"/>
      <c r="M35" s="13"/>
      <c r="N35" s="13"/>
    </row>
    <row r="36" spans="1:14" ht="18.75" customHeight="1">
      <c r="A36" s="51" t="s">
        <v>8</v>
      </c>
      <c r="B36" s="52"/>
      <c r="C36" s="52"/>
      <c r="D36" s="3" t="s">
        <v>84</v>
      </c>
      <c r="E36" s="5" t="s">
        <v>121</v>
      </c>
      <c r="F36" s="3" t="s">
        <v>126</v>
      </c>
      <c r="G36" s="3" t="s">
        <v>11</v>
      </c>
      <c r="H36" s="3" t="s">
        <v>0</v>
      </c>
      <c r="I36" s="7">
        <f aca="true" t="shared" si="4" ref="I36:J38">I37</f>
        <v>14000</v>
      </c>
      <c r="J36" s="7">
        <f t="shared" si="4"/>
        <v>0</v>
      </c>
      <c r="K36" s="15">
        <f t="shared" si="1"/>
        <v>0</v>
      </c>
      <c r="L36" s="13"/>
      <c r="M36" s="13"/>
      <c r="N36" s="13"/>
    </row>
    <row r="37" spans="1:14" ht="18.75" customHeight="1">
      <c r="A37" s="44" t="s">
        <v>8</v>
      </c>
      <c r="B37" s="45"/>
      <c r="C37" s="45"/>
      <c r="D37" s="3" t="s">
        <v>84</v>
      </c>
      <c r="E37" s="5" t="s">
        <v>121</v>
      </c>
      <c r="F37" s="3" t="s">
        <v>126</v>
      </c>
      <c r="G37" s="3" t="s">
        <v>16</v>
      </c>
      <c r="H37" s="3" t="s">
        <v>0</v>
      </c>
      <c r="I37" s="7">
        <f t="shared" si="4"/>
        <v>14000</v>
      </c>
      <c r="J37" s="7">
        <f t="shared" si="4"/>
        <v>0</v>
      </c>
      <c r="K37" s="15">
        <f t="shared" si="1"/>
        <v>0</v>
      </c>
      <c r="L37" s="13"/>
      <c r="M37" s="13"/>
      <c r="N37" s="13"/>
    </row>
    <row r="38" spans="1:14" ht="18.75" customHeight="1">
      <c r="A38" s="44" t="s">
        <v>78</v>
      </c>
      <c r="B38" s="45"/>
      <c r="C38" s="45"/>
      <c r="D38" s="3" t="s">
        <v>84</v>
      </c>
      <c r="E38" s="5" t="s">
        <v>121</v>
      </c>
      <c r="F38" s="3" t="s">
        <v>126</v>
      </c>
      <c r="G38" s="3" t="s">
        <v>79</v>
      </c>
      <c r="H38" s="3" t="s">
        <v>0</v>
      </c>
      <c r="I38" s="7">
        <f t="shared" si="4"/>
        <v>14000</v>
      </c>
      <c r="J38" s="7">
        <f t="shared" si="4"/>
        <v>0</v>
      </c>
      <c r="K38" s="15">
        <f t="shared" si="1"/>
        <v>0</v>
      </c>
      <c r="L38" s="13"/>
      <c r="M38" s="13"/>
      <c r="N38" s="13"/>
    </row>
    <row r="39" spans="1:14" ht="18.75" customHeight="1">
      <c r="A39" s="44" t="s">
        <v>76</v>
      </c>
      <c r="B39" s="45"/>
      <c r="C39" s="45"/>
      <c r="D39" s="3" t="s">
        <v>84</v>
      </c>
      <c r="E39" s="5" t="s">
        <v>121</v>
      </c>
      <c r="F39" s="3" t="s">
        <v>126</v>
      </c>
      <c r="G39" s="3" t="s">
        <v>79</v>
      </c>
      <c r="H39" s="3" t="s">
        <v>77</v>
      </c>
      <c r="I39" s="7">
        <v>14000</v>
      </c>
      <c r="J39" s="11">
        <v>0</v>
      </c>
      <c r="K39" s="15">
        <f t="shared" si="1"/>
        <v>0</v>
      </c>
      <c r="L39" s="13"/>
      <c r="M39" s="13"/>
      <c r="N39" s="13"/>
    </row>
    <row r="40" spans="1:14" ht="18.75" customHeight="1">
      <c r="A40" s="61" t="s">
        <v>137</v>
      </c>
      <c r="B40" s="62"/>
      <c r="C40" s="63"/>
      <c r="D40" s="3" t="s">
        <v>84</v>
      </c>
      <c r="E40" s="5" t="s">
        <v>121</v>
      </c>
      <c r="F40" s="3" t="s">
        <v>138</v>
      </c>
      <c r="G40" s="3" t="s">
        <v>11</v>
      </c>
      <c r="H40" s="3" t="s">
        <v>0</v>
      </c>
      <c r="I40" s="7">
        <f>I41</f>
        <v>1000</v>
      </c>
      <c r="J40" s="7">
        <f>J41</f>
        <v>868.3</v>
      </c>
      <c r="K40" s="15">
        <f t="shared" si="1"/>
        <v>86.83</v>
      </c>
      <c r="L40" s="13"/>
      <c r="M40" s="13"/>
      <c r="N40" s="13"/>
    </row>
    <row r="41" spans="1:14" ht="18.75" customHeight="1">
      <c r="A41" s="46" t="s">
        <v>139</v>
      </c>
      <c r="B41" s="47"/>
      <c r="C41" s="48"/>
      <c r="D41" s="3" t="s">
        <v>84</v>
      </c>
      <c r="E41" s="5" t="s">
        <v>121</v>
      </c>
      <c r="F41" s="3" t="s">
        <v>138</v>
      </c>
      <c r="G41" s="3" t="s">
        <v>140</v>
      </c>
      <c r="H41" s="3" t="s">
        <v>0</v>
      </c>
      <c r="I41" s="7">
        <f>I42</f>
        <v>1000</v>
      </c>
      <c r="J41" s="7">
        <f>J42</f>
        <v>868.3</v>
      </c>
      <c r="K41" s="15">
        <f t="shared" si="1"/>
        <v>86.83</v>
      </c>
      <c r="L41" s="13"/>
      <c r="M41" s="13"/>
      <c r="N41" s="13"/>
    </row>
    <row r="42" spans="1:14" ht="18.75" customHeight="1">
      <c r="A42" s="54" t="s">
        <v>67</v>
      </c>
      <c r="B42" s="55"/>
      <c r="C42" s="56"/>
      <c r="D42" s="3" t="s">
        <v>84</v>
      </c>
      <c r="E42" s="5" t="s">
        <v>121</v>
      </c>
      <c r="F42" s="3" t="s">
        <v>138</v>
      </c>
      <c r="G42" s="3" t="s">
        <v>140</v>
      </c>
      <c r="H42" s="3" t="s">
        <v>68</v>
      </c>
      <c r="I42" s="7">
        <v>1000</v>
      </c>
      <c r="J42" s="11">
        <v>868.3</v>
      </c>
      <c r="K42" s="15">
        <f t="shared" si="1"/>
        <v>86.83</v>
      </c>
      <c r="L42" s="13"/>
      <c r="M42" s="13"/>
      <c r="N42" s="13"/>
    </row>
    <row r="43" spans="1:14" ht="26.25" customHeight="1">
      <c r="A43" s="59" t="s">
        <v>17</v>
      </c>
      <c r="B43" s="60"/>
      <c r="C43" s="60"/>
      <c r="D43" s="10" t="s">
        <v>84</v>
      </c>
      <c r="E43" s="10" t="s">
        <v>123</v>
      </c>
      <c r="F43" s="10" t="s">
        <v>120</v>
      </c>
      <c r="G43" s="10" t="s">
        <v>11</v>
      </c>
      <c r="H43" s="10" t="s">
        <v>0</v>
      </c>
      <c r="I43" s="18">
        <f>I44+I51</f>
        <v>4071.6000000000004</v>
      </c>
      <c r="J43" s="18">
        <f>J44+J51</f>
        <v>2928.6000000000004</v>
      </c>
      <c r="K43" s="15">
        <f t="shared" si="1"/>
        <v>71.92749778956676</v>
      </c>
      <c r="L43" s="13"/>
      <c r="M43" s="13"/>
      <c r="N43" s="13"/>
    </row>
    <row r="44" spans="1:14" ht="40.5" customHeight="1">
      <c r="A44" s="64" t="s">
        <v>54</v>
      </c>
      <c r="B44" s="53"/>
      <c r="C44" s="53"/>
      <c r="D44" s="3" t="s">
        <v>84</v>
      </c>
      <c r="E44" s="5" t="s">
        <v>123</v>
      </c>
      <c r="F44" s="3" t="s">
        <v>127</v>
      </c>
      <c r="G44" s="3" t="s">
        <v>11</v>
      </c>
      <c r="H44" s="4" t="s">
        <v>0</v>
      </c>
      <c r="I44" s="15">
        <f>I45+I48</f>
        <v>2001.3</v>
      </c>
      <c r="J44" s="15">
        <f>J45+J48</f>
        <v>1850.1000000000001</v>
      </c>
      <c r="K44" s="15">
        <f t="shared" si="1"/>
        <v>92.44491080797482</v>
      </c>
      <c r="L44" s="13"/>
      <c r="M44" s="13"/>
      <c r="N44" s="13"/>
    </row>
    <row r="45" spans="1:14" ht="26.25" customHeight="1">
      <c r="A45" s="69" t="s">
        <v>47</v>
      </c>
      <c r="B45" s="69"/>
      <c r="C45" s="69"/>
      <c r="D45" s="3" t="s">
        <v>84</v>
      </c>
      <c r="E45" s="5" t="s">
        <v>123</v>
      </c>
      <c r="F45" s="3" t="s">
        <v>127</v>
      </c>
      <c r="G45" s="3" t="s">
        <v>46</v>
      </c>
      <c r="H45" s="3" t="s">
        <v>0</v>
      </c>
      <c r="I45" s="7">
        <f>I46</f>
        <v>1401.3</v>
      </c>
      <c r="J45" s="7">
        <f>J46</f>
        <v>1300.9</v>
      </c>
      <c r="K45" s="15">
        <f t="shared" si="1"/>
        <v>92.83522443445374</v>
      </c>
      <c r="L45" s="13"/>
      <c r="M45" s="13"/>
      <c r="N45" s="13"/>
    </row>
    <row r="46" spans="1:14" ht="41.25" customHeight="1">
      <c r="A46" s="69" t="s">
        <v>45</v>
      </c>
      <c r="B46" s="69"/>
      <c r="C46" s="69"/>
      <c r="D46" s="3" t="s">
        <v>84</v>
      </c>
      <c r="E46" s="5" t="s">
        <v>123</v>
      </c>
      <c r="F46" s="3" t="s">
        <v>127</v>
      </c>
      <c r="G46" s="3" t="s">
        <v>80</v>
      </c>
      <c r="H46" s="3" t="s">
        <v>0</v>
      </c>
      <c r="I46" s="7">
        <f>I47</f>
        <v>1401.3</v>
      </c>
      <c r="J46" s="7">
        <f>J47</f>
        <v>1300.9</v>
      </c>
      <c r="K46" s="15">
        <f t="shared" si="1"/>
        <v>92.83522443445374</v>
      </c>
      <c r="L46" s="13"/>
      <c r="M46" s="13"/>
      <c r="N46" s="13"/>
    </row>
    <row r="47" spans="1:14" ht="18.75" customHeight="1">
      <c r="A47" s="43" t="s">
        <v>67</v>
      </c>
      <c r="B47" s="43"/>
      <c r="C47" s="43"/>
      <c r="D47" s="3" t="s">
        <v>84</v>
      </c>
      <c r="E47" s="5" t="s">
        <v>123</v>
      </c>
      <c r="F47" s="3" t="s">
        <v>127</v>
      </c>
      <c r="G47" s="3" t="s">
        <v>80</v>
      </c>
      <c r="H47" s="3" t="s">
        <v>68</v>
      </c>
      <c r="I47" s="7">
        <f>717+684.3</f>
        <v>1401.3</v>
      </c>
      <c r="J47" s="11">
        <v>1300.9</v>
      </c>
      <c r="K47" s="15">
        <f t="shared" si="1"/>
        <v>92.83522443445374</v>
      </c>
      <c r="L47" s="13"/>
      <c r="M47" s="13"/>
      <c r="N47" s="13"/>
    </row>
    <row r="48" spans="1:14" ht="18.75" customHeight="1">
      <c r="A48" s="69" t="s">
        <v>56</v>
      </c>
      <c r="B48" s="45"/>
      <c r="C48" s="45"/>
      <c r="D48" s="3" t="s">
        <v>84</v>
      </c>
      <c r="E48" s="5" t="s">
        <v>123</v>
      </c>
      <c r="F48" s="3" t="s">
        <v>127</v>
      </c>
      <c r="G48" s="3" t="s">
        <v>55</v>
      </c>
      <c r="H48" s="3" t="s">
        <v>0</v>
      </c>
      <c r="I48" s="7">
        <f>I49</f>
        <v>600</v>
      </c>
      <c r="J48" s="7">
        <f>J49</f>
        <v>549.2</v>
      </c>
      <c r="K48" s="15">
        <f t="shared" si="1"/>
        <v>91.53333333333335</v>
      </c>
      <c r="L48" s="13"/>
      <c r="M48" s="13"/>
      <c r="N48" s="13"/>
    </row>
    <row r="49" spans="1:14" ht="26.25" customHeight="1">
      <c r="A49" s="69" t="s">
        <v>81</v>
      </c>
      <c r="B49" s="45"/>
      <c r="C49" s="45"/>
      <c r="D49" s="3" t="s">
        <v>84</v>
      </c>
      <c r="E49" s="5" t="s">
        <v>123</v>
      </c>
      <c r="F49" s="3" t="s">
        <v>127</v>
      </c>
      <c r="G49" s="3" t="s">
        <v>82</v>
      </c>
      <c r="H49" s="3" t="s">
        <v>0</v>
      </c>
      <c r="I49" s="7">
        <f>I50</f>
        <v>600</v>
      </c>
      <c r="J49" s="7">
        <f>J50</f>
        <v>549.2</v>
      </c>
      <c r="K49" s="15">
        <f t="shared" si="1"/>
        <v>91.53333333333335</v>
      </c>
      <c r="L49" s="13"/>
      <c r="M49" s="13"/>
      <c r="N49" s="13"/>
    </row>
    <row r="50" spans="1:14" ht="18.75" customHeight="1">
      <c r="A50" s="43" t="s">
        <v>67</v>
      </c>
      <c r="B50" s="43"/>
      <c r="C50" s="43"/>
      <c r="D50" s="3" t="s">
        <v>84</v>
      </c>
      <c r="E50" s="5" t="s">
        <v>123</v>
      </c>
      <c r="F50" s="3" t="s">
        <v>127</v>
      </c>
      <c r="G50" s="3" t="s">
        <v>82</v>
      </c>
      <c r="H50" s="3" t="s">
        <v>68</v>
      </c>
      <c r="I50" s="7">
        <v>600</v>
      </c>
      <c r="J50" s="11">
        <v>549.2</v>
      </c>
      <c r="K50" s="15">
        <f t="shared" si="1"/>
        <v>91.53333333333335</v>
      </c>
      <c r="L50" s="13"/>
      <c r="M50" s="13"/>
      <c r="N50" s="13"/>
    </row>
    <row r="51" spans="1:14" ht="26.25" customHeight="1">
      <c r="A51" s="51" t="s">
        <v>141</v>
      </c>
      <c r="B51" s="45"/>
      <c r="C51" s="45"/>
      <c r="D51" s="3" t="s">
        <v>84</v>
      </c>
      <c r="E51" s="3" t="s">
        <v>123</v>
      </c>
      <c r="F51" s="3" t="s">
        <v>138</v>
      </c>
      <c r="G51" s="3" t="s">
        <v>11</v>
      </c>
      <c r="H51" s="3" t="s">
        <v>0</v>
      </c>
      <c r="I51" s="7">
        <f>I54+I52</f>
        <v>2070.3</v>
      </c>
      <c r="J51" s="7">
        <f>J52+J54</f>
        <v>1078.5</v>
      </c>
      <c r="K51" s="15">
        <f t="shared" si="1"/>
        <v>52.09389943486451</v>
      </c>
      <c r="L51" s="13"/>
      <c r="M51" s="13"/>
      <c r="N51" s="13"/>
    </row>
    <row r="52" spans="1:14" ht="41.25" customHeight="1">
      <c r="A52" s="49" t="s">
        <v>83</v>
      </c>
      <c r="B52" s="45"/>
      <c r="C52" s="45"/>
      <c r="D52" s="3" t="s">
        <v>84</v>
      </c>
      <c r="E52" s="3" t="s">
        <v>123</v>
      </c>
      <c r="F52" s="3" t="s">
        <v>138</v>
      </c>
      <c r="G52" s="3" t="s">
        <v>44</v>
      </c>
      <c r="H52" s="3" t="s">
        <v>0</v>
      </c>
      <c r="I52" s="7">
        <f>I53</f>
        <v>1311.3</v>
      </c>
      <c r="J52" s="7">
        <f>J53</f>
        <v>877</v>
      </c>
      <c r="K52" s="15">
        <f t="shared" si="1"/>
        <v>66.8801952261115</v>
      </c>
      <c r="L52" s="13"/>
      <c r="M52" s="13"/>
      <c r="N52" s="13"/>
    </row>
    <row r="53" spans="1:14" ht="18.75" customHeight="1">
      <c r="A53" s="43" t="s">
        <v>67</v>
      </c>
      <c r="B53" s="43"/>
      <c r="C53" s="43"/>
      <c r="D53" s="3" t="s">
        <v>84</v>
      </c>
      <c r="E53" s="3" t="s">
        <v>123</v>
      </c>
      <c r="F53" s="3" t="s">
        <v>138</v>
      </c>
      <c r="G53" s="3" t="s">
        <v>44</v>
      </c>
      <c r="H53" s="3" t="s">
        <v>68</v>
      </c>
      <c r="I53" s="7">
        <v>1311.3</v>
      </c>
      <c r="J53" s="11">
        <v>877</v>
      </c>
      <c r="K53" s="15">
        <f t="shared" si="1"/>
        <v>66.8801952261115</v>
      </c>
      <c r="L53" s="13"/>
      <c r="M53" s="13"/>
      <c r="N53" s="13"/>
    </row>
    <row r="54" spans="1:14" ht="41.25" customHeight="1">
      <c r="A54" s="49" t="s">
        <v>22</v>
      </c>
      <c r="B54" s="45"/>
      <c r="C54" s="45"/>
      <c r="D54" s="3" t="s">
        <v>84</v>
      </c>
      <c r="E54" s="3" t="s">
        <v>123</v>
      </c>
      <c r="F54" s="3" t="s">
        <v>138</v>
      </c>
      <c r="G54" s="3" t="s">
        <v>176</v>
      </c>
      <c r="H54" s="3" t="s">
        <v>0</v>
      </c>
      <c r="I54" s="7">
        <f>I55</f>
        <v>759</v>
      </c>
      <c r="J54" s="7">
        <f>J55</f>
        <v>201.5</v>
      </c>
      <c r="K54" s="15">
        <f t="shared" si="1"/>
        <v>26.54808959156785</v>
      </c>
      <c r="L54" s="13"/>
      <c r="M54" s="13"/>
      <c r="N54" s="13"/>
    </row>
    <row r="55" spans="1:14" ht="18.75" customHeight="1">
      <c r="A55" s="43" t="s">
        <v>85</v>
      </c>
      <c r="B55" s="43"/>
      <c r="C55" s="43"/>
      <c r="D55" s="3" t="s">
        <v>84</v>
      </c>
      <c r="E55" s="3" t="s">
        <v>123</v>
      </c>
      <c r="F55" s="3" t="s">
        <v>138</v>
      </c>
      <c r="G55" s="3" t="s">
        <v>176</v>
      </c>
      <c r="H55" s="3" t="s">
        <v>84</v>
      </c>
      <c r="I55" s="7">
        <v>759</v>
      </c>
      <c r="J55" s="11">
        <v>201.5</v>
      </c>
      <c r="K55" s="15">
        <f t="shared" si="1"/>
        <v>26.54808959156785</v>
      </c>
      <c r="L55" s="13"/>
      <c r="M55" s="13"/>
      <c r="N55" s="13"/>
    </row>
    <row r="56" spans="1:14" ht="18.75" customHeight="1">
      <c r="A56" s="58" t="s">
        <v>18</v>
      </c>
      <c r="B56" s="45"/>
      <c r="C56" s="45"/>
      <c r="D56" s="10" t="s">
        <v>84</v>
      </c>
      <c r="E56" s="10" t="s">
        <v>124</v>
      </c>
      <c r="F56" s="10" t="s">
        <v>120</v>
      </c>
      <c r="G56" s="10" t="s">
        <v>11</v>
      </c>
      <c r="H56" s="10" t="s">
        <v>0</v>
      </c>
      <c r="I56" s="19">
        <f>I57+I60+I63</f>
        <v>76172.5</v>
      </c>
      <c r="J56" s="19">
        <f>J57+J60+J63</f>
        <v>69229.20000000001</v>
      </c>
      <c r="K56" s="15">
        <f t="shared" si="1"/>
        <v>90.8847681249795</v>
      </c>
      <c r="L56" s="13"/>
      <c r="M56" s="13"/>
      <c r="N56" s="13"/>
    </row>
    <row r="57" spans="1:14" ht="18.75" customHeight="1">
      <c r="A57" s="64" t="s">
        <v>48</v>
      </c>
      <c r="B57" s="53"/>
      <c r="C57" s="53"/>
      <c r="D57" s="3" t="s">
        <v>84</v>
      </c>
      <c r="E57" s="5" t="s">
        <v>124</v>
      </c>
      <c r="F57" s="3" t="s">
        <v>129</v>
      </c>
      <c r="G57" s="3" t="s">
        <v>11</v>
      </c>
      <c r="H57" s="3" t="s">
        <v>0</v>
      </c>
      <c r="I57" s="14">
        <f>I58</f>
        <v>8403</v>
      </c>
      <c r="J57" s="14">
        <f>J58</f>
        <v>8255.4</v>
      </c>
      <c r="K57" s="15">
        <f t="shared" si="1"/>
        <v>98.2434844698322</v>
      </c>
      <c r="L57" s="13"/>
      <c r="M57" s="13"/>
      <c r="N57" s="13"/>
    </row>
    <row r="58" spans="1:14" ht="26.25" customHeight="1">
      <c r="A58" s="37" t="s">
        <v>143</v>
      </c>
      <c r="B58" s="38"/>
      <c r="C58" s="39"/>
      <c r="D58" s="3" t="s">
        <v>84</v>
      </c>
      <c r="E58" s="5" t="s">
        <v>124</v>
      </c>
      <c r="F58" s="3" t="s">
        <v>129</v>
      </c>
      <c r="G58" s="3" t="s">
        <v>142</v>
      </c>
      <c r="H58" s="3" t="s">
        <v>0</v>
      </c>
      <c r="I58" s="14">
        <f>I59</f>
        <v>8403</v>
      </c>
      <c r="J58" s="14">
        <f>J59</f>
        <v>8255.4</v>
      </c>
      <c r="K58" s="15">
        <f t="shared" si="1"/>
        <v>98.2434844698322</v>
      </c>
      <c r="L58" s="13"/>
      <c r="M58" s="13"/>
      <c r="N58" s="13"/>
    </row>
    <row r="59" spans="1:14" s="8" customFormat="1" ht="18.75" customHeight="1">
      <c r="A59" s="50" t="s">
        <v>86</v>
      </c>
      <c r="B59" s="45"/>
      <c r="C59" s="45"/>
      <c r="D59" s="3" t="s">
        <v>84</v>
      </c>
      <c r="E59" s="5" t="s">
        <v>124</v>
      </c>
      <c r="F59" s="3" t="s">
        <v>129</v>
      </c>
      <c r="G59" s="3" t="s">
        <v>142</v>
      </c>
      <c r="H59" s="3" t="s">
        <v>87</v>
      </c>
      <c r="I59" s="14">
        <v>8403</v>
      </c>
      <c r="J59" s="11">
        <v>8255.4</v>
      </c>
      <c r="K59" s="15">
        <f t="shared" si="1"/>
        <v>98.2434844698322</v>
      </c>
      <c r="L59" s="13"/>
      <c r="M59" s="13"/>
      <c r="N59" s="13"/>
    </row>
    <row r="60" spans="1:14" ht="18.75" customHeight="1">
      <c r="A60" s="51" t="s">
        <v>7</v>
      </c>
      <c r="B60" s="52"/>
      <c r="C60" s="52"/>
      <c r="D60" s="3" t="s">
        <v>84</v>
      </c>
      <c r="E60" s="5" t="s">
        <v>124</v>
      </c>
      <c r="F60" s="3" t="s">
        <v>127</v>
      </c>
      <c r="G60" s="3" t="s">
        <v>11</v>
      </c>
      <c r="H60" s="3" t="s">
        <v>0</v>
      </c>
      <c r="I60" s="14">
        <f>I61</f>
        <v>48437.4</v>
      </c>
      <c r="J60" s="14">
        <f>J61</f>
        <v>43120.8</v>
      </c>
      <c r="K60" s="15">
        <f t="shared" si="1"/>
        <v>89.02377088778506</v>
      </c>
      <c r="L60" s="13"/>
      <c r="M60" s="13"/>
      <c r="N60" s="13"/>
    </row>
    <row r="61" spans="1:14" ht="18.75" customHeight="1">
      <c r="A61" s="50" t="s">
        <v>145</v>
      </c>
      <c r="B61" s="43"/>
      <c r="C61" s="43"/>
      <c r="D61" s="3" t="s">
        <v>84</v>
      </c>
      <c r="E61" s="5" t="s">
        <v>124</v>
      </c>
      <c r="F61" s="3" t="s">
        <v>127</v>
      </c>
      <c r="G61" s="3" t="s">
        <v>149</v>
      </c>
      <c r="H61" s="3" t="s">
        <v>0</v>
      </c>
      <c r="I61" s="14">
        <f>I62</f>
        <v>48437.4</v>
      </c>
      <c r="J61" s="14">
        <f>J62</f>
        <v>43120.8</v>
      </c>
      <c r="K61" s="15">
        <f t="shared" si="1"/>
        <v>89.02377088778506</v>
      </c>
      <c r="L61" s="13"/>
      <c r="M61" s="13"/>
      <c r="N61" s="13"/>
    </row>
    <row r="62" spans="1:14" ht="18.75" customHeight="1">
      <c r="A62" s="50" t="s">
        <v>147</v>
      </c>
      <c r="B62" s="45"/>
      <c r="C62" s="45"/>
      <c r="D62" s="3" t="s">
        <v>84</v>
      </c>
      <c r="E62" s="5" t="s">
        <v>124</v>
      </c>
      <c r="F62" s="3" t="s">
        <v>127</v>
      </c>
      <c r="G62" s="3" t="s">
        <v>144</v>
      </c>
      <c r="H62" s="3" t="s">
        <v>146</v>
      </c>
      <c r="I62" s="14">
        <f>8944.1+38493.3+1000+6000-6000</f>
        <v>48437.4</v>
      </c>
      <c r="J62" s="11">
        <v>43120.8</v>
      </c>
      <c r="K62" s="15">
        <f t="shared" si="1"/>
        <v>89.02377088778506</v>
      </c>
      <c r="L62" s="13"/>
      <c r="M62" s="13"/>
      <c r="N62" s="13"/>
    </row>
    <row r="63" spans="1:14" ht="18.75" customHeight="1">
      <c r="A63" s="64" t="s">
        <v>38</v>
      </c>
      <c r="B63" s="53"/>
      <c r="C63" s="53"/>
      <c r="D63" s="3" t="s">
        <v>84</v>
      </c>
      <c r="E63" s="5" t="s">
        <v>124</v>
      </c>
      <c r="F63" s="3" t="s">
        <v>126</v>
      </c>
      <c r="G63" s="3" t="s">
        <v>11</v>
      </c>
      <c r="H63" s="3" t="s">
        <v>0</v>
      </c>
      <c r="I63" s="14">
        <f>I64+I66</f>
        <v>19332.1</v>
      </c>
      <c r="J63" s="14">
        <f>J64+J66</f>
        <v>17853</v>
      </c>
      <c r="K63" s="15">
        <f t="shared" si="1"/>
        <v>92.34899467724667</v>
      </c>
      <c r="L63" s="13"/>
      <c r="M63" s="13"/>
      <c r="N63" s="13"/>
    </row>
    <row r="64" spans="1:14" ht="26.25" customHeight="1">
      <c r="A64" s="49" t="s">
        <v>39</v>
      </c>
      <c r="B64" s="45"/>
      <c r="C64" s="45"/>
      <c r="D64" s="3" t="s">
        <v>84</v>
      </c>
      <c r="E64" s="5" t="s">
        <v>124</v>
      </c>
      <c r="F64" s="3" t="s">
        <v>126</v>
      </c>
      <c r="G64" s="3" t="s">
        <v>40</v>
      </c>
      <c r="H64" s="3" t="s">
        <v>0</v>
      </c>
      <c r="I64" s="7">
        <f>I65</f>
        <v>16932.1</v>
      </c>
      <c r="J64" s="7">
        <f>J65</f>
        <v>15653</v>
      </c>
      <c r="K64" s="15">
        <f t="shared" si="1"/>
        <v>92.4457096284572</v>
      </c>
      <c r="L64" s="13"/>
      <c r="M64" s="13"/>
      <c r="N64" s="13"/>
    </row>
    <row r="65" spans="1:14" ht="18.75" customHeight="1">
      <c r="A65" s="43" t="s">
        <v>67</v>
      </c>
      <c r="B65" s="43"/>
      <c r="C65" s="43"/>
      <c r="D65" s="3" t="s">
        <v>84</v>
      </c>
      <c r="E65" s="5" t="s">
        <v>124</v>
      </c>
      <c r="F65" s="3" t="s">
        <v>126</v>
      </c>
      <c r="G65" s="3" t="s">
        <v>40</v>
      </c>
      <c r="H65" s="3" t="s">
        <v>68</v>
      </c>
      <c r="I65" s="7">
        <v>16932.1</v>
      </c>
      <c r="J65" s="11">
        <v>15653</v>
      </c>
      <c r="K65" s="15">
        <f t="shared" si="1"/>
        <v>92.4457096284572</v>
      </c>
      <c r="L65" s="13"/>
      <c r="M65" s="13"/>
      <c r="N65" s="13"/>
    </row>
    <row r="66" spans="1:14" ht="26.25" customHeight="1">
      <c r="A66" s="65" t="s">
        <v>152</v>
      </c>
      <c r="B66" s="66"/>
      <c r="C66" s="67"/>
      <c r="D66" s="3" t="s">
        <v>84</v>
      </c>
      <c r="E66" s="22" t="s">
        <v>124</v>
      </c>
      <c r="F66" s="23" t="s">
        <v>126</v>
      </c>
      <c r="G66" s="23" t="s">
        <v>153</v>
      </c>
      <c r="H66" s="23" t="s">
        <v>0</v>
      </c>
      <c r="I66" s="26">
        <f>I67</f>
        <v>2400</v>
      </c>
      <c r="J66" s="26">
        <f>J67</f>
        <v>2200</v>
      </c>
      <c r="K66" s="15">
        <f t="shared" si="1"/>
        <v>91.66666666666667</v>
      </c>
      <c r="L66" s="13"/>
      <c r="M66" s="13"/>
      <c r="N66" s="13"/>
    </row>
    <row r="67" spans="1:14" ht="18.75" customHeight="1">
      <c r="A67" s="65" t="s">
        <v>154</v>
      </c>
      <c r="B67" s="66"/>
      <c r="C67" s="67"/>
      <c r="D67" s="3" t="s">
        <v>84</v>
      </c>
      <c r="E67" s="22" t="s">
        <v>124</v>
      </c>
      <c r="F67" s="23" t="s">
        <v>126</v>
      </c>
      <c r="G67" s="23" t="s">
        <v>155</v>
      </c>
      <c r="H67" s="23" t="s">
        <v>0</v>
      </c>
      <c r="I67" s="26">
        <f>I68</f>
        <v>2400</v>
      </c>
      <c r="J67" s="26">
        <f>J68</f>
        <v>2200</v>
      </c>
      <c r="K67" s="15">
        <f t="shared" si="1"/>
        <v>91.66666666666667</v>
      </c>
      <c r="L67" s="13"/>
      <c r="M67" s="13"/>
      <c r="N67" s="13"/>
    </row>
    <row r="68" spans="1:14" ht="18.75" customHeight="1">
      <c r="A68" s="40" t="s">
        <v>67</v>
      </c>
      <c r="B68" s="41"/>
      <c r="C68" s="42"/>
      <c r="D68" s="3" t="s">
        <v>84</v>
      </c>
      <c r="E68" s="22" t="s">
        <v>124</v>
      </c>
      <c r="F68" s="23" t="s">
        <v>126</v>
      </c>
      <c r="G68" s="23" t="s">
        <v>155</v>
      </c>
      <c r="H68" s="23" t="s">
        <v>68</v>
      </c>
      <c r="I68" s="26">
        <v>2400</v>
      </c>
      <c r="J68" s="35">
        <v>2200</v>
      </c>
      <c r="K68" s="15">
        <f t="shared" si="1"/>
        <v>91.66666666666667</v>
      </c>
      <c r="L68" s="13"/>
      <c r="M68" s="13"/>
      <c r="N68" s="13"/>
    </row>
    <row r="69" spans="1:14" ht="18.75" customHeight="1">
      <c r="A69" s="58" t="s">
        <v>1</v>
      </c>
      <c r="B69" s="68"/>
      <c r="C69" s="68"/>
      <c r="D69" s="10" t="s">
        <v>84</v>
      </c>
      <c r="E69" s="9" t="s">
        <v>130</v>
      </c>
      <c r="F69" s="10" t="s">
        <v>120</v>
      </c>
      <c r="G69" s="10" t="s">
        <v>11</v>
      </c>
      <c r="H69" s="10" t="s">
        <v>0</v>
      </c>
      <c r="I69" s="19">
        <f>I70+I83+I90</f>
        <v>254213.7</v>
      </c>
      <c r="J69" s="19">
        <f>J70+J83+J90</f>
        <v>162051.7</v>
      </c>
      <c r="K69" s="15">
        <f t="shared" si="1"/>
        <v>63.74624971038147</v>
      </c>
      <c r="L69" s="13"/>
      <c r="M69" s="13"/>
      <c r="N69" s="13"/>
    </row>
    <row r="70" spans="1:14" ht="18.75" customHeight="1">
      <c r="A70" s="51" t="s">
        <v>2</v>
      </c>
      <c r="B70" s="52"/>
      <c r="C70" s="52"/>
      <c r="D70" s="3" t="s">
        <v>84</v>
      </c>
      <c r="E70" s="5" t="s">
        <v>130</v>
      </c>
      <c r="F70" s="3" t="s">
        <v>121</v>
      </c>
      <c r="G70" s="3" t="s">
        <v>11</v>
      </c>
      <c r="H70" s="3" t="s">
        <v>0</v>
      </c>
      <c r="I70" s="7">
        <f>I71+I74+I78</f>
        <v>147520.5</v>
      </c>
      <c r="J70" s="7">
        <f>J71+J74+J78</f>
        <v>103893.70000000001</v>
      </c>
      <c r="K70" s="15">
        <f t="shared" si="1"/>
        <v>70.42661867333693</v>
      </c>
      <c r="L70" s="13"/>
      <c r="M70" s="13"/>
      <c r="N70" s="13"/>
    </row>
    <row r="71" spans="1:14" ht="26.25" customHeight="1">
      <c r="A71" s="50" t="s">
        <v>88</v>
      </c>
      <c r="B71" s="43"/>
      <c r="C71" s="43"/>
      <c r="D71" s="3" t="s">
        <v>84</v>
      </c>
      <c r="E71" s="5" t="s">
        <v>130</v>
      </c>
      <c r="F71" s="3" t="s">
        <v>121</v>
      </c>
      <c r="G71" s="3" t="s">
        <v>57</v>
      </c>
      <c r="H71" s="3" t="s">
        <v>0</v>
      </c>
      <c r="I71" s="7">
        <f>I72</f>
        <v>47407.9</v>
      </c>
      <c r="J71" s="7">
        <f>J72</f>
        <v>10011.7</v>
      </c>
      <c r="K71" s="15">
        <f t="shared" si="1"/>
        <v>21.11821025609656</v>
      </c>
      <c r="L71" s="13"/>
      <c r="M71" s="13"/>
      <c r="N71" s="13"/>
    </row>
    <row r="72" spans="1:14" ht="52.5" customHeight="1">
      <c r="A72" s="50" t="s">
        <v>168</v>
      </c>
      <c r="B72" s="45"/>
      <c r="C72" s="45"/>
      <c r="D72" s="3" t="s">
        <v>84</v>
      </c>
      <c r="E72" s="5" t="s">
        <v>130</v>
      </c>
      <c r="F72" s="3" t="s">
        <v>121</v>
      </c>
      <c r="G72" s="3" t="s">
        <v>89</v>
      </c>
      <c r="H72" s="3" t="s">
        <v>0</v>
      </c>
      <c r="I72" s="7">
        <f>I73</f>
        <v>47407.9</v>
      </c>
      <c r="J72" s="7">
        <f>J73</f>
        <v>10011.7</v>
      </c>
      <c r="K72" s="15">
        <f t="shared" si="1"/>
        <v>21.11821025609656</v>
      </c>
      <c r="L72" s="13"/>
      <c r="M72" s="13"/>
      <c r="N72" s="13"/>
    </row>
    <row r="73" spans="1:14" ht="18.75" customHeight="1">
      <c r="A73" s="50" t="s">
        <v>90</v>
      </c>
      <c r="B73" s="45"/>
      <c r="C73" s="45"/>
      <c r="D73" s="3" t="s">
        <v>84</v>
      </c>
      <c r="E73" s="5" t="s">
        <v>130</v>
      </c>
      <c r="F73" s="3" t="s">
        <v>121</v>
      </c>
      <c r="G73" s="3" t="s">
        <v>89</v>
      </c>
      <c r="H73" s="3" t="s">
        <v>91</v>
      </c>
      <c r="I73" s="7">
        <f>44607.9+2800</f>
        <v>47407.9</v>
      </c>
      <c r="J73" s="11">
        <v>10011.7</v>
      </c>
      <c r="K73" s="15">
        <f t="shared" si="1"/>
        <v>21.11821025609656</v>
      </c>
      <c r="L73" s="13"/>
      <c r="M73" s="13"/>
      <c r="N73" s="13"/>
    </row>
    <row r="74" spans="1:14" ht="18.75" customHeight="1">
      <c r="A74" s="49" t="s">
        <v>19</v>
      </c>
      <c r="B74" s="45"/>
      <c r="C74" s="45"/>
      <c r="D74" s="3" t="s">
        <v>84</v>
      </c>
      <c r="E74" s="5" t="s">
        <v>130</v>
      </c>
      <c r="F74" s="3" t="s">
        <v>121</v>
      </c>
      <c r="G74" s="3" t="s">
        <v>20</v>
      </c>
      <c r="H74" s="3" t="s">
        <v>0</v>
      </c>
      <c r="I74" s="7">
        <f>I75</f>
        <v>76660</v>
      </c>
      <c r="J74" s="7">
        <f>J75</f>
        <v>74287.1</v>
      </c>
      <c r="K74" s="15">
        <f t="shared" si="1"/>
        <v>96.90464388207671</v>
      </c>
      <c r="L74" s="13"/>
      <c r="M74" s="13"/>
      <c r="N74" s="13"/>
    </row>
    <row r="75" spans="1:14" ht="18.75" customHeight="1">
      <c r="A75" s="50" t="s">
        <v>58</v>
      </c>
      <c r="B75" s="43"/>
      <c r="C75" s="43"/>
      <c r="D75" s="3" t="s">
        <v>84</v>
      </c>
      <c r="E75" s="5" t="s">
        <v>130</v>
      </c>
      <c r="F75" s="3" t="s">
        <v>121</v>
      </c>
      <c r="G75" s="3" t="s">
        <v>92</v>
      </c>
      <c r="H75" s="3" t="s">
        <v>0</v>
      </c>
      <c r="I75" s="7">
        <f>I76+I77</f>
        <v>76660</v>
      </c>
      <c r="J75" s="7">
        <f>J76+J77</f>
        <v>74287.1</v>
      </c>
      <c r="K75" s="15">
        <f t="shared" si="1"/>
        <v>96.90464388207671</v>
      </c>
      <c r="L75" s="13"/>
      <c r="M75" s="13"/>
      <c r="N75" s="13"/>
    </row>
    <row r="76" spans="1:14" ht="18.75" customHeight="1">
      <c r="A76" s="50" t="s">
        <v>86</v>
      </c>
      <c r="B76" s="45"/>
      <c r="C76" s="45"/>
      <c r="D76" s="3" t="s">
        <v>84</v>
      </c>
      <c r="E76" s="5" t="s">
        <v>130</v>
      </c>
      <c r="F76" s="3" t="s">
        <v>121</v>
      </c>
      <c r="G76" s="3" t="s">
        <v>92</v>
      </c>
      <c r="H76" s="3" t="s">
        <v>87</v>
      </c>
      <c r="I76" s="7">
        <v>73660</v>
      </c>
      <c r="J76" s="11">
        <v>73660</v>
      </c>
      <c r="K76" s="15">
        <f aca="true" t="shared" si="5" ref="K76:K122">J76*100/I76</f>
        <v>100</v>
      </c>
      <c r="L76" s="13"/>
      <c r="M76" s="13"/>
      <c r="N76" s="13"/>
    </row>
    <row r="77" spans="1:14" ht="18.75" customHeight="1">
      <c r="A77" s="40" t="s">
        <v>67</v>
      </c>
      <c r="B77" s="41"/>
      <c r="C77" s="42"/>
      <c r="D77" s="3" t="s">
        <v>84</v>
      </c>
      <c r="E77" s="5" t="s">
        <v>130</v>
      </c>
      <c r="F77" s="3" t="s">
        <v>121</v>
      </c>
      <c r="G77" s="3" t="s">
        <v>92</v>
      </c>
      <c r="H77" s="3" t="s">
        <v>68</v>
      </c>
      <c r="I77" s="7">
        <v>3000</v>
      </c>
      <c r="J77" s="11">
        <v>627.1</v>
      </c>
      <c r="K77" s="15">
        <f t="shared" si="5"/>
        <v>20.903333333333332</v>
      </c>
      <c r="L77" s="13"/>
      <c r="M77" s="13"/>
      <c r="N77" s="13"/>
    </row>
    <row r="78" spans="1:13" ht="17.25" customHeight="1">
      <c r="A78" s="46" t="s">
        <v>160</v>
      </c>
      <c r="B78" s="47"/>
      <c r="C78" s="48"/>
      <c r="D78" s="31" t="s">
        <v>84</v>
      </c>
      <c r="E78" s="20" t="s">
        <v>130</v>
      </c>
      <c r="F78" s="20" t="s">
        <v>121</v>
      </c>
      <c r="G78" s="21">
        <v>7950000</v>
      </c>
      <c r="H78" s="4" t="s">
        <v>0</v>
      </c>
      <c r="I78" s="7">
        <f>I79+I81</f>
        <v>23452.6</v>
      </c>
      <c r="J78" s="7">
        <f>J79+J81</f>
        <v>19594.9</v>
      </c>
      <c r="K78" s="15">
        <f t="shared" si="5"/>
        <v>83.55107749247419</v>
      </c>
      <c r="L78" s="13"/>
      <c r="M78" s="13"/>
    </row>
    <row r="79" spans="1:13" ht="31.5" customHeight="1">
      <c r="A79" s="46" t="s">
        <v>169</v>
      </c>
      <c r="B79" s="47"/>
      <c r="C79" s="48"/>
      <c r="D79" s="31" t="s">
        <v>84</v>
      </c>
      <c r="E79" s="20" t="s">
        <v>130</v>
      </c>
      <c r="F79" s="20" t="s">
        <v>121</v>
      </c>
      <c r="G79" s="21">
        <v>7950100</v>
      </c>
      <c r="H79" s="4" t="s">
        <v>0</v>
      </c>
      <c r="I79" s="7">
        <f>I80</f>
        <v>300</v>
      </c>
      <c r="J79" s="7">
        <f>J80</f>
        <v>300</v>
      </c>
      <c r="K79" s="15">
        <f t="shared" si="5"/>
        <v>100</v>
      </c>
      <c r="L79" s="13"/>
      <c r="M79" s="13"/>
    </row>
    <row r="80" spans="1:13" ht="18.75" customHeight="1">
      <c r="A80" s="40" t="s">
        <v>67</v>
      </c>
      <c r="B80" s="41"/>
      <c r="C80" s="42"/>
      <c r="D80" s="31" t="s">
        <v>84</v>
      </c>
      <c r="E80" s="30" t="s">
        <v>130</v>
      </c>
      <c r="F80" s="3" t="s">
        <v>121</v>
      </c>
      <c r="G80" s="4" t="s">
        <v>161</v>
      </c>
      <c r="H80" s="4" t="s">
        <v>68</v>
      </c>
      <c r="I80" s="7">
        <v>300</v>
      </c>
      <c r="J80" s="15">
        <v>300</v>
      </c>
      <c r="K80" s="15">
        <f t="shared" si="5"/>
        <v>100</v>
      </c>
      <c r="L80" s="13"/>
      <c r="M80" s="13"/>
    </row>
    <row r="81" spans="1:13" ht="42.75" customHeight="1">
      <c r="A81" s="46" t="s">
        <v>173</v>
      </c>
      <c r="B81" s="47"/>
      <c r="C81" s="48"/>
      <c r="D81" s="31" t="s">
        <v>84</v>
      </c>
      <c r="E81" s="20" t="s">
        <v>130</v>
      </c>
      <c r="F81" s="20" t="s">
        <v>121</v>
      </c>
      <c r="G81" s="21">
        <v>7950200</v>
      </c>
      <c r="H81" s="4" t="s">
        <v>0</v>
      </c>
      <c r="I81" s="7">
        <f>I82</f>
        <v>23152.6</v>
      </c>
      <c r="J81" s="7">
        <f>J82</f>
        <v>19294.9</v>
      </c>
      <c r="K81" s="15">
        <f t="shared" si="5"/>
        <v>83.33794044729319</v>
      </c>
      <c r="L81" s="13"/>
      <c r="M81" s="13"/>
    </row>
    <row r="82" spans="1:13" ht="18.75" customHeight="1">
      <c r="A82" s="40" t="s">
        <v>67</v>
      </c>
      <c r="B82" s="41"/>
      <c r="C82" s="42"/>
      <c r="D82" s="31" t="s">
        <v>84</v>
      </c>
      <c r="E82" s="30" t="s">
        <v>130</v>
      </c>
      <c r="F82" s="3" t="s">
        <v>121</v>
      </c>
      <c r="G82" s="4" t="s">
        <v>162</v>
      </c>
      <c r="H82" s="4" t="s">
        <v>68</v>
      </c>
      <c r="I82" s="7">
        <v>23152.6</v>
      </c>
      <c r="J82" s="11">
        <v>19294.9</v>
      </c>
      <c r="K82" s="15">
        <f t="shared" si="5"/>
        <v>83.33794044729319</v>
      </c>
      <c r="L82" s="13"/>
      <c r="M82" s="13"/>
    </row>
    <row r="83" spans="1:14" ht="18.75" customHeight="1">
      <c r="A83" s="51" t="s">
        <v>3</v>
      </c>
      <c r="B83" s="52"/>
      <c r="C83" s="52"/>
      <c r="D83" s="3" t="s">
        <v>84</v>
      </c>
      <c r="E83" s="5" t="s">
        <v>130</v>
      </c>
      <c r="F83" s="3" t="s">
        <v>122</v>
      </c>
      <c r="G83" s="3" t="s">
        <v>11</v>
      </c>
      <c r="H83" s="3" t="s">
        <v>0</v>
      </c>
      <c r="I83" s="7">
        <f>I87+I84</f>
        <v>26241</v>
      </c>
      <c r="J83" s="7">
        <f>J87+J84</f>
        <v>3000</v>
      </c>
      <c r="K83" s="15">
        <f t="shared" si="5"/>
        <v>11.432491139819367</v>
      </c>
      <c r="L83" s="13"/>
      <c r="M83" s="13"/>
      <c r="N83" s="13"/>
    </row>
    <row r="84" spans="1:13" ht="17.25" customHeight="1">
      <c r="A84" s="50" t="s">
        <v>177</v>
      </c>
      <c r="B84" s="43"/>
      <c r="C84" s="43"/>
      <c r="D84" s="31" t="s">
        <v>84</v>
      </c>
      <c r="E84" s="5" t="s">
        <v>130</v>
      </c>
      <c r="F84" s="3" t="s">
        <v>122</v>
      </c>
      <c r="G84" s="3" t="s">
        <v>178</v>
      </c>
      <c r="H84" s="3" t="s">
        <v>0</v>
      </c>
      <c r="I84" s="7">
        <f>I85</f>
        <v>11241</v>
      </c>
      <c r="J84" s="7">
        <f>J85</f>
        <v>0</v>
      </c>
      <c r="K84" s="15">
        <f t="shared" si="5"/>
        <v>0</v>
      </c>
      <c r="L84" s="13"/>
      <c r="M84" s="13"/>
    </row>
    <row r="85" spans="1:13" ht="21" customHeight="1">
      <c r="A85" s="50" t="s">
        <v>179</v>
      </c>
      <c r="B85" s="43"/>
      <c r="C85" s="43"/>
      <c r="D85" s="31" t="s">
        <v>84</v>
      </c>
      <c r="E85" s="5" t="s">
        <v>130</v>
      </c>
      <c r="F85" s="3" t="s">
        <v>122</v>
      </c>
      <c r="G85" s="3" t="s">
        <v>180</v>
      </c>
      <c r="H85" s="3" t="s">
        <v>0</v>
      </c>
      <c r="I85" s="7">
        <f>I86</f>
        <v>11241</v>
      </c>
      <c r="J85" s="7">
        <f>J86</f>
        <v>0</v>
      </c>
      <c r="K85" s="15">
        <f t="shared" si="5"/>
        <v>0</v>
      </c>
      <c r="L85" s="13"/>
      <c r="M85" s="13"/>
    </row>
    <row r="86" spans="1:13" ht="18.75" customHeight="1">
      <c r="A86" s="43" t="s">
        <v>67</v>
      </c>
      <c r="B86" s="43"/>
      <c r="C86" s="43"/>
      <c r="D86" s="3" t="s">
        <v>84</v>
      </c>
      <c r="E86" s="5" t="s">
        <v>130</v>
      </c>
      <c r="F86" s="3" t="s">
        <v>122</v>
      </c>
      <c r="G86" s="3" t="s">
        <v>180</v>
      </c>
      <c r="H86" s="3" t="s">
        <v>68</v>
      </c>
      <c r="I86" s="7">
        <f>2479+8762</f>
        <v>11241</v>
      </c>
      <c r="J86" s="34">
        <v>0</v>
      </c>
      <c r="K86" s="15">
        <f t="shared" si="5"/>
        <v>0</v>
      </c>
      <c r="L86" s="13"/>
      <c r="M86" s="13"/>
    </row>
    <row r="87" spans="1:14" ht="18.75" customHeight="1">
      <c r="A87" s="46" t="s">
        <v>160</v>
      </c>
      <c r="B87" s="47"/>
      <c r="C87" s="48"/>
      <c r="D87" s="31" t="s">
        <v>84</v>
      </c>
      <c r="E87" s="20" t="s">
        <v>130</v>
      </c>
      <c r="F87" s="20" t="s">
        <v>122</v>
      </c>
      <c r="G87" s="21">
        <v>7950000</v>
      </c>
      <c r="H87" s="4" t="s">
        <v>0</v>
      </c>
      <c r="I87" s="7">
        <f>I88</f>
        <v>15000</v>
      </c>
      <c r="J87" s="7">
        <f>J88</f>
        <v>3000</v>
      </c>
      <c r="K87" s="15">
        <f t="shared" si="5"/>
        <v>20</v>
      </c>
      <c r="L87" s="13"/>
      <c r="M87" s="13"/>
      <c r="N87" s="13"/>
    </row>
    <row r="88" spans="1:14" ht="44.25" customHeight="1">
      <c r="A88" s="46" t="s">
        <v>174</v>
      </c>
      <c r="B88" s="47"/>
      <c r="C88" s="48"/>
      <c r="D88" s="31" t="s">
        <v>84</v>
      </c>
      <c r="E88" s="20" t="s">
        <v>130</v>
      </c>
      <c r="F88" s="20" t="s">
        <v>122</v>
      </c>
      <c r="G88" s="21">
        <v>7950300</v>
      </c>
      <c r="H88" s="4" t="s">
        <v>0</v>
      </c>
      <c r="I88" s="7">
        <f>I89</f>
        <v>15000</v>
      </c>
      <c r="J88" s="7">
        <f>J89</f>
        <v>3000</v>
      </c>
      <c r="K88" s="15">
        <f t="shared" si="5"/>
        <v>20</v>
      </c>
      <c r="L88" s="13"/>
      <c r="M88" s="13"/>
      <c r="N88" s="13"/>
    </row>
    <row r="89" spans="1:14" ht="18.75" customHeight="1">
      <c r="A89" s="40" t="s">
        <v>67</v>
      </c>
      <c r="B89" s="41"/>
      <c r="C89" s="42"/>
      <c r="D89" s="31" t="s">
        <v>84</v>
      </c>
      <c r="E89" s="30" t="s">
        <v>130</v>
      </c>
      <c r="F89" s="3" t="s">
        <v>122</v>
      </c>
      <c r="G89" s="4" t="s">
        <v>163</v>
      </c>
      <c r="H89" s="4" t="s">
        <v>68</v>
      </c>
      <c r="I89" s="7">
        <v>15000</v>
      </c>
      <c r="J89" s="15">
        <v>3000</v>
      </c>
      <c r="K89" s="15">
        <f t="shared" si="5"/>
        <v>20</v>
      </c>
      <c r="L89" s="13"/>
      <c r="M89" s="13"/>
      <c r="N89" s="13"/>
    </row>
    <row r="90" spans="1:14" ht="18" customHeight="1">
      <c r="A90" s="53" t="s">
        <v>59</v>
      </c>
      <c r="B90" s="53"/>
      <c r="C90" s="53"/>
      <c r="D90" s="3" t="s">
        <v>84</v>
      </c>
      <c r="E90" s="5" t="s">
        <v>130</v>
      </c>
      <c r="F90" s="3" t="s">
        <v>123</v>
      </c>
      <c r="G90" s="4" t="s">
        <v>11</v>
      </c>
      <c r="H90" s="4" t="s">
        <v>0</v>
      </c>
      <c r="I90" s="7">
        <f>I91</f>
        <v>80452.2</v>
      </c>
      <c r="J90" s="7">
        <f>J91+J102</f>
        <v>55158</v>
      </c>
      <c r="K90" s="15">
        <f t="shared" si="5"/>
        <v>68.55996479897381</v>
      </c>
      <c r="L90" s="13"/>
      <c r="M90" s="13"/>
      <c r="N90" s="13"/>
    </row>
    <row r="91" spans="1:14" ht="21" customHeight="1">
      <c r="A91" s="45" t="s">
        <v>59</v>
      </c>
      <c r="B91" s="45"/>
      <c r="C91" s="45"/>
      <c r="D91" s="3" t="s">
        <v>84</v>
      </c>
      <c r="E91" s="5" t="s">
        <v>130</v>
      </c>
      <c r="F91" s="3" t="s">
        <v>123</v>
      </c>
      <c r="G91" s="4" t="s">
        <v>52</v>
      </c>
      <c r="H91" s="4" t="s">
        <v>0</v>
      </c>
      <c r="I91" s="7">
        <f>I92+I94+I96+I98+I100+I102</f>
        <v>80452.2</v>
      </c>
      <c r="J91" s="7">
        <f>J92+J94+J96+J98+J100</f>
        <v>51350.5</v>
      </c>
      <c r="K91" s="15">
        <f t="shared" si="5"/>
        <v>63.82734095525045</v>
      </c>
      <c r="L91" s="13"/>
      <c r="M91" s="13"/>
      <c r="N91" s="13"/>
    </row>
    <row r="92" spans="1:14" ht="18.75" customHeight="1">
      <c r="A92" s="45" t="s">
        <v>53</v>
      </c>
      <c r="B92" s="45"/>
      <c r="C92" s="45"/>
      <c r="D92" s="3" t="s">
        <v>84</v>
      </c>
      <c r="E92" s="5" t="s">
        <v>130</v>
      </c>
      <c r="F92" s="3" t="s">
        <v>123</v>
      </c>
      <c r="G92" s="4" t="s">
        <v>93</v>
      </c>
      <c r="H92" s="4" t="s">
        <v>0</v>
      </c>
      <c r="I92" s="7">
        <f>I93</f>
        <v>31090.8</v>
      </c>
      <c r="J92" s="7">
        <f>J93</f>
        <v>31006.5</v>
      </c>
      <c r="K92" s="15">
        <f t="shared" si="5"/>
        <v>99.72885869774981</v>
      </c>
      <c r="L92" s="13"/>
      <c r="M92" s="13"/>
      <c r="N92" s="13"/>
    </row>
    <row r="93" spans="1:14" ht="18.75" customHeight="1">
      <c r="A93" s="43" t="s">
        <v>67</v>
      </c>
      <c r="B93" s="43"/>
      <c r="C93" s="43"/>
      <c r="D93" s="3" t="s">
        <v>84</v>
      </c>
      <c r="E93" s="5" t="s">
        <v>130</v>
      </c>
      <c r="F93" s="3" t="s">
        <v>123</v>
      </c>
      <c r="G93" s="4" t="s">
        <v>93</v>
      </c>
      <c r="H93" s="4" t="s">
        <v>68</v>
      </c>
      <c r="I93" s="7">
        <v>31090.8</v>
      </c>
      <c r="J93" s="11">
        <v>31006.5</v>
      </c>
      <c r="K93" s="15">
        <f t="shared" si="5"/>
        <v>99.72885869774981</v>
      </c>
      <c r="L93" s="13"/>
      <c r="M93" s="13"/>
      <c r="N93" s="13"/>
    </row>
    <row r="94" spans="1:14" ht="42" customHeight="1">
      <c r="A94" s="45" t="s">
        <v>61</v>
      </c>
      <c r="B94" s="45"/>
      <c r="C94" s="45"/>
      <c r="D94" s="3" t="s">
        <v>84</v>
      </c>
      <c r="E94" s="5" t="s">
        <v>130</v>
      </c>
      <c r="F94" s="3" t="s">
        <v>123</v>
      </c>
      <c r="G94" s="4" t="s">
        <v>94</v>
      </c>
      <c r="H94" s="4" t="s">
        <v>0</v>
      </c>
      <c r="I94" s="7">
        <f>I95</f>
        <v>6668.3</v>
      </c>
      <c r="J94" s="7">
        <f>J95</f>
        <v>4547.3</v>
      </c>
      <c r="K94" s="15">
        <f t="shared" si="5"/>
        <v>68.19279276577238</v>
      </c>
      <c r="L94" s="13"/>
      <c r="M94" s="13"/>
      <c r="N94" s="13"/>
    </row>
    <row r="95" spans="1:14" ht="18.75" customHeight="1">
      <c r="A95" s="43" t="s">
        <v>67</v>
      </c>
      <c r="B95" s="43"/>
      <c r="C95" s="43"/>
      <c r="D95" s="3" t="s">
        <v>84</v>
      </c>
      <c r="E95" s="5" t="s">
        <v>130</v>
      </c>
      <c r="F95" s="3" t="s">
        <v>123</v>
      </c>
      <c r="G95" s="4" t="s">
        <v>94</v>
      </c>
      <c r="H95" s="4" t="s">
        <v>68</v>
      </c>
      <c r="I95" s="7">
        <v>6668.3</v>
      </c>
      <c r="J95" s="11">
        <v>4547.3</v>
      </c>
      <c r="K95" s="15">
        <f t="shared" si="5"/>
        <v>68.19279276577238</v>
      </c>
      <c r="L95" s="13"/>
      <c r="M95" s="13"/>
      <c r="N95" s="13"/>
    </row>
    <row r="96" spans="1:14" ht="18.75" customHeight="1">
      <c r="A96" s="45" t="s">
        <v>62</v>
      </c>
      <c r="B96" s="45"/>
      <c r="C96" s="45"/>
      <c r="D96" s="3" t="s">
        <v>84</v>
      </c>
      <c r="E96" s="5" t="s">
        <v>130</v>
      </c>
      <c r="F96" s="3" t="s">
        <v>123</v>
      </c>
      <c r="G96" s="4" t="s">
        <v>95</v>
      </c>
      <c r="H96" s="4" t="s">
        <v>0</v>
      </c>
      <c r="I96" s="7">
        <f>I97</f>
        <v>6972.7</v>
      </c>
      <c r="J96" s="7">
        <f>J97</f>
        <v>5770.9</v>
      </c>
      <c r="K96" s="15">
        <f t="shared" si="5"/>
        <v>82.76420898647584</v>
      </c>
      <c r="L96" s="13"/>
      <c r="M96" s="13"/>
      <c r="N96" s="13"/>
    </row>
    <row r="97" spans="1:14" ht="15.75" customHeight="1">
      <c r="A97" s="43" t="s">
        <v>67</v>
      </c>
      <c r="B97" s="43"/>
      <c r="C97" s="43"/>
      <c r="D97" s="3" t="s">
        <v>84</v>
      </c>
      <c r="E97" s="5" t="s">
        <v>130</v>
      </c>
      <c r="F97" s="3" t="s">
        <v>123</v>
      </c>
      <c r="G97" s="4" t="s">
        <v>95</v>
      </c>
      <c r="H97" s="4" t="s">
        <v>68</v>
      </c>
      <c r="I97" s="7">
        <v>6972.7</v>
      </c>
      <c r="J97" s="11">
        <v>5770.9</v>
      </c>
      <c r="K97" s="15">
        <f t="shared" si="5"/>
        <v>82.76420898647584</v>
      </c>
      <c r="L97" s="13"/>
      <c r="M97" s="13"/>
      <c r="N97" s="13"/>
    </row>
    <row r="98" spans="1:14" ht="18.75" customHeight="1">
      <c r="A98" s="45" t="s">
        <v>96</v>
      </c>
      <c r="B98" s="45"/>
      <c r="C98" s="45"/>
      <c r="D98" s="3" t="s">
        <v>84</v>
      </c>
      <c r="E98" s="5" t="s">
        <v>130</v>
      </c>
      <c r="F98" s="3" t="s">
        <v>123</v>
      </c>
      <c r="G98" s="4" t="s">
        <v>97</v>
      </c>
      <c r="H98" s="4" t="s">
        <v>0</v>
      </c>
      <c r="I98" s="7">
        <f>I99</f>
        <v>4305.7</v>
      </c>
      <c r="J98" s="7">
        <f>J99</f>
        <v>999.7</v>
      </c>
      <c r="K98" s="15">
        <f t="shared" si="5"/>
        <v>23.218059781220244</v>
      </c>
      <c r="L98" s="13"/>
      <c r="M98" s="13"/>
      <c r="N98" s="13"/>
    </row>
    <row r="99" spans="1:13" ht="17.25" customHeight="1">
      <c r="A99" s="43" t="s">
        <v>67</v>
      </c>
      <c r="B99" s="43"/>
      <c r="C99" s="43"/>
      <c r="D99" s="3" t="s">
        <v>84</v>
      </c>
      <c r="E99" s="5" t="s">
        <v>130</v>
      </c>
      <c r="F99" s="3" t="s">
        <v>123</v>
      </c>
      <c r="G99" s="4" t="s">
        <v>97</v>
      </c>
      <c r="H99" s="4" t="s">
        <v>68</v>
      </c>
      <c r="I99" s="7">
        <f>8611.4/2</f>
        <v>4305.7</v>
      </c>
      <c r="J99" s="11">
        <v>999.7</v>
      </c>
      <c r="K99" s="15">
        <f t="shared" si="5"/>
        <v>23.218059781220244</v>
      </c>
      <c r="L99" s="13"/>
      <c r="M99" s="13"/>
    </row>
    <row r="100" spans="1:13" ht="27.75" customHeight="1">
      <c r="A100" s="45" t="s">
        <v>60</v>
      </c>
      <c r="B100" s="45"/>
      <c r="C100" s="45"/>
      <c r="D100" s="3" t="s">
        <v>84</v>
      </c>
      <c r="E100" s="5" t="s">
        <v>130</v>
      </c>
      <c r="F100" s="3" t="s">
        <v>123</v>
      </c>
      <c r="G100" s="4" t="s">
        <v>98</v>
      </c>
      <c r="H100" s="4" t="s">
        <v>0</v>
      </c>
      <c r="I100" s="7">
        <f>I101</f>
        <v>15414.7</v>
      </c>
      <c r="J100" s="7">
        <f>J101</f>
        <v>9026.1</v>
      </c>
      <c r="K100" s="15">
        <f t="shared" si="5"/>
        <v>58.555145413144594</v>
      </c>
      <c r="L100" s="13"/>
      <c r="M100" s="13"/>
    </row>
    <row r="101" spans="1:13" ht="18.75" customHeight="1">
      <c r="A101" s="43" t="s">
        <v>67</v>
      </c>
      <c r="B101" s="43"/>
      <c r="C101" s="43"/>
      <c r="D101" s="3" t="s">
        <v>84</v>
      </c>
      <c r="E101" s="5" t="s">
        <v>130</v>
      </c>
      <c r="F101" s="3" t="s">
        <v>123</v>
      </c>
      <c r="G101" s="4" t="s">
        <v>98</v>
      </c>
      <c r="H101" s="4" t="s">
        <v>68</v>
      </c>
      <c r="I101" s="7">
        <v>15414.7</v>
      </c>
      <c r="J101" s="11">
        <v>9026.1</v>
      </c>
      <c r="K101" s="15">
        <f t="shared" si="5"/>
        <v>58.555145413144594</v>
      </c>
      <c r="L101" s="13"/>
      <c r="M101" s="13"/>
    </row>
    <row r="102" spans="1:13" ht="28.5" customHeight="1">
      <c r="A102" s="46" t="s">
        <v>160</v>
      </c>
      <c r="B102" s="47"/>
      <c r="C102" s="48"/>
      <c r="D102" s="31" t="s">
        <v>84</v>
      </c>
      <c r="E102" s="20" t="s">
        <v>130</v>
      </c>
      <c r="F102" s="20" t="s">
        <v>123</v>
      </c>
      <c r="G102" s="21">
        <v>7950000</v>
      </c>
      <c r="H102" s="4" t="s">
        <v>0</v>
      </c>
      <c r="I102" s="7">
        <f>I103+I105+I107</f>
        <v>16000</v>
      </c>
      <c r="J102" s="7">
        <f>J103+J105+J107</f>
        <v>3807.5</v>
      </c>
      <c r="K102" s="15">
        <f t="shared" si="5"/>
        <v>23.796875</v>
      </c>
      <c r="L102" s="13"/>
      <c r="M102" s="13"/>
    </row>
    <row r="103" spans="1:13" ht="39.75" customHeight="1">
      <c r="A103" s="46" t="s">
        <v>175</v>
      </c>
      <c r="B103" s="47"/>
      <c r="C103" s="48"/>
      <c r="D103" s="31" t="s">
        <v>84</v>
      </c>
      <c r="E103" s="20" t="s">
        <v>130</v>
      </c>
      <c r="F103" s="20" t="s">
        <v>123</v>
      </c>
      <c r="G103" s="21">
        <v>7950400</v>
      </c>
      <c r="H103" s="4" t="s">
        <v>0</v>
      </c>
      <c r="I103" s="7">
        <f>I104</f>
        <v>1500</v>
      </c>
      <c r="J103" s="7">
        <f>J104</f>
        <v>906.2</v>
      </c>
      <c r="K103" s="15">
        <f t="shared" si="5"/>
        <v>60.413333333333334</v>
      </c>
      <c r="L103" s="13"/>
      <c r="M103" s="13"/>
    </row>
    <row r="104" spans="1:13" ht="21" customHeight="1">
      <c r="A104" s="40" t="s">
        <v>67</v>
      </c>
      <c r="B104" s="41"/>
      <c r="C104" s="42"/>
      <c r="D104" s="31" t="s">
        <v>84</v>
      </c>
      <c r="E104" s="30" t="s">
        <v>130</v>
      </c>
      <c r="F104" s="20" t="s">
        <v>123</v>
      </c>
      <c r="G104" s="4" t="s">
        <v>164</v>
      </c>
      <c r="H104" s="4" t="s">
        <v>68</v>
      </c>
      <c r="I104" s="7">
        <v>1500</v>
      </c>
      <c r="J104" s="11">
        <v>906.2</v>
      </c>
      <c r="K104" s="15">
        <f t="shared" si="5"/>
        <v>60.413333333333334</v>
      </c>
      <c r="L104" s="13"/>
      <c r="M104" s="13"/>
    </row>
    <row r="105" spans="1:13" ht="33" customHeight="1">
      <c r="A105" s="46" t="s">
        <v>170</v>
      </c>
      <c r="B105" s="47"/>
      <c r="C105" s="48"/>
      <c r="D105" s="31" t="s">
        <v>84</v>
      </c>
      <c r="E105" s="20" t="s">
        <v>130</v>
      </c>
      <c r="F105" s="20" t="s">
        <v>123</v>
      </c>
      <c r="G105" s="21">
        <v>7950500</v>
      </c>
      <c r="H105" s="4" t="s">
        <v>0</v>
      </c>
      <c r="I105" s="7">
        <f>I106</f>
        <v>7500</v>
      </c>
      <c r="J105" s="7">
        <f>J106</f>
        <v>2901.3</v>
      </c>
      <c r="K105" s="15">
        <f t="shared" si="5"/>
        <v>38.684</v>
      </c>
      <c r="L105" s="13"/>
      <c r="M105" s="13"/>
    </row>
    <row r="106" spans="1:14" ht="18" customHeight="1">
      <c r="A106" s="40" t="s">
        <v>67</v>
      </c>
      <c r="B106" s="41"/>
      <c r="C106" s="42"/>
      <c r="D106" s="31" t="s">
        <v>84</v>
      </c>
      <c r="E106" s="30" t="s">
        <v>130</v>
      </c>
      <c r="F106" s="20" t="s">
        <v>123</v>
      </c>
      <c r="G106" s="4" t="s">
        <v>165</v>
      </c>
      <c r="H106" s="4" t="s">
        <v>68</v>
      </c>
      <c r="I106" s="7">
        <v>7500</v>
      </c>
      <c r="J106" s="11">
        <v>2901.3</v>
      </c>
      <c r="K106" s="15">
        <f t="shared" si="5"/>
        <v>38.684</v>
      </c>
      <c r="L106" s="13"/>
      <c r="M106" s="13"/>
      <c r="N106" s="13"/>
    </row>
    <row r="107" spans="1:14" ht="40.5" customHeight="1">
      <c r="A107" s="46" t="s">
        <v>171</v>
      </c>
      <c r="B107" s="47"/>
      <c r="C107" s="48"/>
      <c r="D107" s="31" t="s">
        <v>84</v>
      </c>
      <c r="E107" s="20" t="s">
        <v>130</v>
      </c>
      <c r="F107" s="20" t="s">
        <v>123</v>
      </c>
      <c r="G107" s="21">
        <v>7950600</v>
      </c>
      <c r="H107" s="4" t="s">
        <v>0</v>
      </c>
      <c r="I107" s="7">
        <f>I108</f>
        <v>7000</v>
      </c>
      <c r="J107" s="7">
        <f>J108</f>
        <v>0</v>
      </c>
      <c r="K107" s="15">
        <f t="shared" si="5"/>
        <v>0</v>
      </c>
      <c r="L107" s="13"/>
      <c r="M107" s="13"/>
      <c r="N107" s="13"/>
    </row>
    <row r="108" spans="1:14" ht="18.75" customHeight="1">
      <c r="A108" s="40" t="s">
        <v>67</v>
      </c>
      <c r="B108" s="41"/>
      <c r="C108" s="42"/>
      <c r="D108" s="31" t="s">
        <v>84</v>
      </c>
      <c r="E108" s="30" t="s">
        <v>130</v>
      </c>
      <c r="F108" s="20" t="s">
        <v>123</v>
      </c>
      <c r="G108" s="4" t="s">
        <v>166</v>
      </c>
      <c r="H108" s="4" t="s">
        <v>68</v>
      </c>
      <c r="I108" s="7">
        <v>7000</v>
      </c>
      <c r="J108" s="11">
        <v>0</v>
      </c>
      <c r="K108" s="15">
        <f t="shared" si="5"/>
        <v>0</v>
      </c>
      <c r="L108" s="13"/>
      <c r="M108" s="13"/>
      <c r="N108" s="13"/>
    </row>
    <row r="109" spans="1:14" ht="18.75" customHeight="1">
      <c r="A109" s="58" t="s">
        <v>4</v>
      </c>
      <c r="B109" s="58"/>
      <c r="C109" s="58"/>
      <c r="D109" s="10" t="s">
        <v>84</v>
      </c>
      <c r="E109" s="9" t="s">
        <v>131</v>
      </c>
      <c r="F109" s="10" t="s">
        <v>120</v>
      </c>
      <c r="G109" s="10" t="s">
        <v>11</v>
      </c>
      <c r="H109" s="10" t="s">
        <v>0</v>
      </c>
      <c r="I109" s="19">
        <f aca="true" t="shared" si="6" ref="I109:J112">I110</f>
        <v>4149.5</v>
      </c>
      <c r="J109" s="19">
        <f t="shared" si="6"/>
        <v>3044.9</v>
      </c>
      <c r="K109" s="15">
        <f t="shared" si="5"/>
        <v>73.37992529220388</v>
      </c>
      <c r="L109" s="13"/>
      <c r="M109" s="13"/>
      <c r="N109" s="13"/>
    </row>
    <row r="110" spans="1:14" ht="18.75" customHeight="1">
      <c r="A110" s="51" t="s">
        <v>23</v>
      </c>
      <c r="B110" s="52"/>
      <c r="C110" s="52"/>
      <c r="D110" s="3" t="s">
        <v>84</v>
      </c>
      <c r="E110" s="5" t="s">
        <v>131</v>
      </c>
      <c r="F110" s="3" t="s">
        <v>131</v>
      </c>
      <c r="G110" s="3" t="s">
        <v>11</v>
      </c>
      <c r="H110" s="3" t="s">
        <v>0</v>
      </c>
      <c r="I110" s="7">
        <f t="shared" si="6"/>
        <v>4149.5</v>
      </c>
      <c r="J110" s="7">
        <f t="shared" si="6"/>
        <v>3044.9</v>
      </c>
      <c r="K110" s="15">
        <f t="shared" si="5"/>
        <v>73.37992529220388</v>
      </c>
      <c r="L110" s="13"/>
      <c r="M110" s="13"/>
      <c r="N110" s="13"/>
    </row>
    <row r="111" spans="1:14" ht="28.5" customHeight="1">
      <c r="A111" s="44" t="s">
        <v>24</v>
      </c>
      <c r="B111" s="45"/>
      <c r="C111" s="45"/>
      <c r="D111" s="3" t="s">
        <v>84</v>
      </c>
      <c r="E111" s="5" t="s">
        <v>131</v>
      </c>
      <c r="F111" s="3" t="s">
        <v>131</v>
      </c>
      <c r="G111" s="3" t="s">
        <v>25</v>
      </c>
      <c r="H111" s="3" t="s">
        <v>0</v>
      </c>
      <c r="I111" s="7">
        <f t="shared" si="6"/>
        <v>4149.5</v>
      </c>
      <c r="J111" s="7">
        <f t="shared" si="6"/>
        <v>3044.9</v>
      </c>
      <c r="K111" s="15">
        <f t="shared" si="5"/>
        <v>73.37992529220388</v>
      </c>
      <c r="L111" s="13"/>
      <c r="M111" s="13"/>
      <c r="N111" s="13"/>
    </row>
    <row r="112" spans="1:14" ht="20.25" customHeight="1">
      <c r="A112" s="44" t="s">
        <v>49</v>
      </c>
      <c r="B112" s="45"/>
      <c r="C112" s="45"/>
      <c r="D112" s="3" t="s">
        <v>84</v>
      </c>
      <c r="E112" s="5" t="s">
        <v>131</v>
      </c>
      <c r="F112" s="3" t="s">
        <v>131</v>
      </c>
      <c r="G112" s="3" t="s">
        <v>99</v>
      </c>
      <c r="H112" s="3" t="s">
        <v>0</v>
      </c>
      <c r="I112" s="7">
        <f t="shared" si="6"/>
        <v>4149.5</v>
      </c>
      <c r="J112" s="7">
        <f t="shared" si="6"/>
        <v>3044.9</v>
      </c>
      <c r="K112" s="15">
        <f t="shared" si="5"/>
        <v>73.37992529220388</v>
      </c>
      <c r="L112" s="13"/>
      <c r="M112" s="13"/>
      <c r="N112" s="13"/>
    </row>
    <row r="113" spans="1:14" ht="18.75" customHeight="1">
      <c r="A113" s="43" t="s">
        <v>76</v>
      </c>
      <c r="B113" s="43"/>
      <c r="C113" s="43"/>
      <c r="D113" s="3" t="s">
        <v>84</v>
      </c>
      <c r="E113" s="5" t="s">
        <v>131</v>
      </c>
      <c r="F113" s="3" t="s">
        <v>131</v>
      </c>
      <c r="G113" s="3" t="s">
        <v>99</v>
      </c>
      <c r="H113" s="3" t="s">
        <v>68</v>
      </c>
      <c r="I113" s="7">
        <v>4149.5</v>
      </c>
      <c r="J113" s="11">
        <v>3044.9</v>
      </c>
      <c r="K113" s="15">
        <f t="shared" si="5"/>
        <v>73.37992529220388</v>
      </c>
      <c r="L113" s="13"/>
      <c r="M113" s="13"/>
      <c r="N113" s="13"/>
    </row>
    <row r="114" spans="1:14" ht="31.5" customHeight="1">
      <c r="A114" s="59" t="s">
        <v>26</v>
      </c>
      <c r="B114" s="60"/>
      <c r="C114" s="60"/>
      <c r="D114" s="10" t="s">
        <v>84</v>
      </c>
      <c r="E114" s="10" t="s">
        <v>129</v>
      </c>
      <c r="F114" s="10" t="s">
        <v>120</v>
      </c>
      <c r="G114" s="10" t="s">
        <v>11</v>
      </c>
      <c r="H114" s="10" t="s">
        <v>0</v>
      </c>
      <c r="I114" s="18">
        <f>I115+I133+I137</f>
        <v>98967.79999999999</v>
      </c>
      <c r="J114" s="18">
        <f>J115+J133+J137</f>
        <v>95847.70000000001</v>
      </c>
      <c r="K114" s="15">
        <f t="shared" si="5"/>
        <v>96.84735843375323</v>
      </c>
      <c r="L114" s="13"/>
      <c r="M114" s="13"/>
      <c r="N114" s="13"/>
    </row>
    <row r="115" spans="1:14" ht="18.75" customHeight="1">
      <c r="A115" s="64" t="s">
        <v>27</v>
      </c>
      <c r="B115" s="53"/>
      <c r="C115" s="53"/>
      <c r="D115" s="3" t="s">
        <v>84</v>
      </c>
      <c r="E115" s="5" t="s">
        <v>129</v>
      </c>
      <c r="F115" s="3" t="s">
        <v>121</v>
      </c>
      <c r="G115" s="3" t="s">
        <v>11</v>
      </c>
      <c r="H115" s="3" t="s">
        <v>0</v>
      </c>
      <c r="I115" s="14">
        <f>I116+I119+I127+I130+I124+I122</f>
        <v>97136.79999999999</v>
      </c>
      <c r="J115" s="14">
        <f>J116+J119+J127+J130+J124+J122</f>
        <v>94298.1</v>
      </c>
      <c r="K115" s="14">
        <f>K116+K119+K127+K130+K124+K122</f>
        <v>592.4301570462962</v>
      </c>
      <c r="L115" s="13"/>
      <c r="M115" s="13"/>
      <c r="N115" s="13"/>
    </row>
    <row r="116" spans="1:14" ht="30" customHeight="1">
      <c r="A116" s="50" t="s">
        <v>28</v>
      </c>
      <c r="B116" s="43"/>
      <c r="C116" s="43"/>
      <c r="D116" s="3" t="s">
        <v>84</v>
      </c>
      <c r="E116" s="5" t="s">
        <v>129</v>
      </c>
      <c r="F116" s="3" t="s">
        <v>121</v>
      </c>
      <c r="G116" s="3" t="s">
        <v>29</v>
      </c>
      <c r="H116" s="3" t="s">
        <v>0</v>
      </c>
      <c r="I116" s="14">
        <f>I117</f>
        <v>66674.2</v>
      </c>
      <c r="J116" s="14">
        <f>J117</f>
        <v>64165.8</v>
      </c>
      <c r="K116" s="15">
        <f t="shared" si="5"/>
        <v>96.23782512576079</v>
      </c>
      <c r="L116" s="13"/>
      <c r="M116" s="13"/>
      <c r="N116" s="13"/>
    </row>
    <row r="117" spans="1:14" ht="18.75" customHeight="1">
      <c r="A117" s="44" t="s">
        <v>22</v>
      </c>
      <c r="B117" s="45"/>
      <c r="C117" s="45"/>
      <c r="D117" s="3" t="s">
        <v>84</v>
      </c>
      <c r="E117" s="5" t="s">
        <v>129</v>
      </c>
      <c r="F117" s="3" t="s">
        <v>121</v>
      </c>
      <c r="G117" s="3" t="s">
        <v>100</v>
      </c>
      <c r="H117" s="3" t="s">
        <v>0</v>
      </c>
      <c r="I117" s="7">
        <f>I118</f>
        <v>66674.2</v>
      </c>
      <c r="J117" s="7">
        <f>J118</f>
        <v>64165.8</v>
      </c>
      <c r="K117" s="15">
        <f t="shared" si="5"/>
        <v>96.23782512576079</v>
      </c>
      <c r="L117" s="13"/>
      <c r="M117" s="13"/>
      <c r="N117" s="13"/>
    </row>
    <row r="118" spans="1:14" ht="18.75" customHeight="1">
      <c r="A118" s="44" t="s">
        <v>85</v>
      </c>
      <c r="B118" s="45"/>
      <c r="C118" s="45"/>
      <c r="D118" s="3" t="s">
        <v>84</v>
      </c>
      <c r="E118" s="5" t="s">
        <v>129</v>
      </c>
      <c r="F118" s="3" t="s">
        <v>121</v>
      </c>
      <c r="G118" s="3" t="s">
        <v>100</v>
      </c>
      <c r="H118" s="3" t="s">
        <v>84</v>
      </c>
      <c r="I118" s="16">
        <v>66674.2</v>
      </c>
      <c r="J118" s="11">
        <v>64165.8</v>
      </c>
      <c r="K118" s="15">
        <f t="shared" si="5"/>
        <v>96.23782512576079</v>
      </c>
      <c r="L118" s="13"/>
      <c r="M118" s="13"/>
      <c r="N118" s="13"/>
    </row>
    <row r="119" spans="1:14" ht="18.75" customHeight="1">
      <c r="A119" s="44" t="s">
        <v>5</v>
      </c>
      <c r="B119" s="44"/>
      <c r="C119" s="44"/>
      <c r="D119" s="3" t="s">
        <v>84</v>
      </c>
      <c r="E119" s="5" t="s">
        <v>129</v>
      </c>
      <c r="F119" s="3" t="s">
        <v>121</v>
      </c>
      <c r="G119" s="3" t="s">
        <v>11</v>
      </c>
      <c r="H119" s="3" t="s">
        <v>0</v>
      </c>
      <c r="I119" s="16">
        <f>I120</f>
        <v>13754.8</v>
      </c>
      <c r="J119" s="16">
        <f>J120</f>
        <v>13459</v>
      </c>
      <c r="K119" s="16">
        <f>K120</f>
        <v>97.84947800040713</v>
      </c>
      <c r="L119" s="13"/>
      <c r="M119" s="13"/>
      <c r="N119" s="13"/>
    </row>
    <row r="120" spans="1:14" ht="23.25" customHeight="1">
      <c r="A120" s="44" t="s">
        <v>22</v>
      </c>
      <c r="B120" s="45"/>
      <c r="C120" s="45"/>
      <c r="D120" s="3" t="s">
        <v>84</v>
      </c>
      <c r="E120" s="5" t="s">
        <v>129</v>
      </c>
      <c r="F120" s="3" t="s">
        <v>121</v>
      </c>
      <c r="G120" s="4" t="s">
        <v>101</v>
      </c>
      <c r="H120" s="4" t="s">
        <v>0</v>
      </c>
      <c r="I120" s="7">
        <f>I121</f>
        <v>13754.8</v>
      </c>
      <c r="J120" s="15">
        <v>13459</v>
      </c>
      <c r="K120" s="15">
        <f t="shared" si="5"/>
        <v>97.84947800040713</v>
      </c>
      <c r="L120" s="13"/>
      <c r="M120" s="13"/>
      <c r="N120" s="13"/>
    </row>
    <row r="121" spans="1:14" ht="18.75" customHeight="1">
      <c r="A121" s="44" t="s">
        <v>85</v>
      </c>
      <c r="B121" s="45"/>
      <c r="C121" s="45"/>
      <c r="D121" s="3" t="s">
        <v>84</v>
      </c>
      <c r="E121" s="5" t="s">
        <v>129</v>
      </c>
      <c r="F121" s="3" t="s">
        <v>121</v>
      </c>
      <c r="G121" s="4" t="s">
        <v>101</v>
      </c>
      <c r="H121" s="4" t="s">
        <v>84</v>
      </c>
      <c r="I121" s="7">
        <v>13754.8</v>
      </c>
      <c r="J121" s="15">
        <v>13459</v>
      </c>
      <c r="K121" s="15">
        <f t="shared" si="5"/>
        <v>97.84947800040713</v>
      </c>
      <c r="L121" s="13"/>
      <c r="M121" s="13"/>
      <c r="N121" s="13"/>
    </row>
    <row r="122" spans="1:14" ht="25.5" customHeight="1">
      <c r="A122" s="44" t="s">
        <v>181</v>
      </c>
      <c r="B122" s="45"/>
      <c r="C122" s="45"/>
      <c r="D122" s="3" t="s">
        <v>84</v>
      </c>
      <c r="E122" s="5" t="s">
        <v>129</v>
      </c>
      <c r="F122" s="3" t="s">
        <v>121</v>
      </c>
      <c r="G122" s="4" t="s">
        <v>182</v>
      </c>
      <c r="H122" s="4" t="s">
        <v>0</v>
      </c>
      <c r="I122" s="7">
        <v>131</v>
      </c>
      <c r="J122" s="15">
        <v>131</v>
      </c>
      <c r="K122" s="15">
        <f t="shared" si="5"/>
        <v>100</v>
      </c>
      <c r="L122" s="13"/>
      <c r="M122" s="13"/>
      <c r="N122" s="13"/>
    </row>
    <row r="123" spans="1:14" ht="18.75" customHeight="1">
      <c r="A123" s="44" t="s">
        <v>85</v>
      </c>
      <c r="B123" s="45"/>
      <c r="C123" s="45"/>
      <c r="D123" s="3" t="s">
        <v>84</v>
      </c>
      <c r="E123" s="5" t="s">
        <v>129</v>
      </c>
      <c r="F123" s="3" t="s">
        <v>121</v>
      </c>
      <c r="G123" s="4" t="s">
        <v>182</v>
      </c>
      <c r="H123" s="4" t="s">
        <v>84</v>
      </c>
      <c r="I123" s="7">
        <v>131</v>
      </c>
      <c r="J123" s="15">
        <v>131</v>
      </c>
      <c r="K123" s="15">
        <f aca="true" t="shared" si="7" ref="K123:K158">J123*100/I123</f>
        <v>100</v>
      </c>
      <c r="L123" s="13"/>
      <c r="M123" s="13"/>
      <c r="N123" s="13"/>
    </row>
    <row r="124" spans="1:14" ht="21.75" customHeight="1">
      <c r="A124" s="46" t="s">
        <v>160</v>
      </c>
      <c r="B124" s="47"/>
      <c r="C124" s="48"/>
      <c r="D124" s="31" t="s">
        <v>84</v>
      </c>
      <c r="E124" s="20" t="s">
        <v>129</v>
      </c>
      <c r="F124" s="20" t="s">
        <v>121</v>
      </c>
      <c r="G124" s="21">
        <v>7950000</v>
      </c>
      <c r="H124" s="4" t="s">
        <v>0</v>
      </c>
      <c r="I124" s="7">
        <f>I125</f>
        <v>1215</v>
      </c>
      <c r="J124" s="7">
        <f>J125</f>
        <v>1202.8</v>
      </c>
      <c r="K124" s="15">
        <f t="shared" si="7"/>
        <v>98.99588477366255</v>
      </c>
      <c r="L124" s="13"/>
      <c r="M124" s="13"/>
      <c r="N124" s="13"/>
    </row>
    <row r="125" spans="1:14" ht="29.25" customHeight="1">
      <c r="A125" s="46" t="s">
        <v>172</v>
      </c>
      <c r="B125" s="47"/>
      <c r="C125" s="48"/>
      <c r="D125" s="3" t="s">
        <v>84</v>
      </c>
      <c r="E125" s="20" t="s">
        <v>129</v>
      </c>
      <c r="F125" s="20" t="s">
        <v>121</v>
      </c>
      <c r="G125" s="21">
        <v>7950700</v>
      </c>
      <c r="H125" s="4" t="s">
        <v>0</v>
      </c>
      <c r="I125" s="7">
        <f>I126</f>
        <v>1215</v>
      </c>
      <c r="J125" s="7">
        <f>J126</f>
        <v>1202.8</v>
      </c>
      <c r="K125" s="15">
        <f t="shared" si="7"/>
        <v>98.99588477366255</v>
      </c>
      <c r="L125" s="13"/>
      <c r="M125" s="13"/>
      <c r="N125" s="13"/>
    </row>
    <row r="126" spans="1:14" ht="18.75" customHeight="1">
      <c r="A126" s="44" t="s">
        <v>85</v>
      </c>
      <c r="B126" s="45"/>
      <c r="C126" s="45"/>
      <c r="D126" s="3" t="s">
        <v>84</v>
      </c>
      <c r="E126" s="5" t="s">
        <v>129</v>
      </c>
      <c r="F126" s="3" t="s">
        <v>121</v>
      </c>
      <c r="G126" s="4" t="s">
        <v>167</v>
      </c>
      <c r="H126" s="4" t="s">
        <v>84</v>
      </c>
      <c r="I126" s="7">
        <v>1215</v>
      </c>
      <c r="J126" s="11">
        <v>1202.8</v>
      </c>
      <c r="K126" s="15">
        <f t="shared" si="7"/>
        <v>98.99588477366255</v>
      </c>
      <c r="L126" s="13"/>
      <c r="M126" s="13"/>
      <c r="N126" s="13"/>
    </row>
    <row r="127" spans="1:14" ht="26.25" customHeight="1">
      <c r="A127" s="44" t="s">
        <v>30</v>
      </c>
      <c r="B127" s="45"/>
      <c r="C127" s="45"/>
      <c r="D127" s="3" t="s">
        <v>84</v>
      </c>
      <c r="E127" s="5" t="s">
        <v>129</v>
      </c>
      <c r="F127" s="3" t="s">
        <v>121</v>
      </c>
      <c r="G127" s="4" t="s">
        <v>31</v>
      </c>
      <c r="H127" s="4" t="s">
        <v>0</v>
      </c>
      <c r="I127" s="7">
        <f>I128</f>
        <v>12376.900000000001</v>
      </c>
      <c r="J127" s="7">
        <f>J128</f>
        <v>12373.2</v>
      </c>
      <c r="K127" s="15">
        <f t="shared" si="7"/>
        <v>99.97010559994828</v>
      </c>
      <c r="L127" s="13"/>
      <c r="M127" s="13"/>
      <c r="N127" s="13"/>
    </row>
    <row r="128" spans="1:14" ht="26.25" customHeight="1">
      <c r="A128" s="44" t="s">
        <v>22</v>
      </c>
      <c r="B128" s="45"/>
      <c r="C128" s="45"/>
      <c r="D128" s="3" t="s">
        <v>84</v>
      </c>
      <c r="E128" s="5" t="s">
        <v>129</v>
      </c>
      <c r="F128" s="3" t="s">
        <v>121</v>
      </c>
      <c r="G128" s="4" t="s">
        <v>102</v>
      </c>
      <c r="H128" s="4" t="s">
        <v>0</v>
      </c>
      <c r="I128" s="7">
        <f>I129</f>
        <v>12376.900000000001</v>
      </c>
      <c r="J128" s="7">
        <f>J129</f>
        <v>12373.2</v>
      </c>
      <c r="K128" s="15">
        <f t="shared" si="7"/>
        <v>99.97010559994828</v>
      </c>
      <c r="L128" s="13"/>
      <c r="M128" s="13"/>
      <c r="N128" s="13"/>
    </row>
    <row r="129" spans="1:14" ht="18.75" customHeight="1">
      <c r="A129" s="44" t="s">
        <v>85</v>
      </c>
      <c r="B129" s="45"/>
      <c r="C129" s="45"/>
      <c r="D129" s="3" t="s">
        <v>84</v>
      </c>
      <c r="E129" s="5" t="s">
        <v>129</v>
      </c>
      <c r="F129" s="3" t="s">
        <v>121</v>
      </c>
      <c r="G129" s="4" t="s">
        <v>102</v>
      </c>
      <c r="H129" s="4" t="s">
        <v>84</v>
      </c>
      <c r="I129" s="7">
        <f>(11153.2-1000)+2223.7</f>
        <v>12376.900000000001</v>
      </c>
      <c r="J129" s="11">
        <v>12373.2</v>
      </c>
      <c r="K129" s="15">
        <f t="shared" si="7"/>
        <v>99.97010559994828</v>
      </c>
      <c r="L129" s="13"/>
      <c r="M129" s="13"/>
      <c r="N129" s="13"/>
    </row>
    <row r="130" spans="1:14" ht="27.75" customHeight="1">
      <c r="A130" s="44" t="s">
        <v>42</v>
      </c>
      <c r="B130" s="44"/>
      <c r="C130" s="44"/>
      <c r="D130" s="3" t="s">
        <v>84</v>
      </c>
      <c r="E130" s="5" t="s">
        <v>129</v>
      </c>
      <c r="F130" s="3" t="s">
        <v>121</v>
      </c>
      <c r="G130" s="4" t="s">
        <v>43</v>
      </c>
      <c r="H130" s="4" t="s">
        <v>0</v>
      </c>
      <c r="I130" s="7">
        <f>I131</f>
        <v>2984.9</v>
      </c>
      <c r="J130" s="7">
        <f>J131</f>
        <v>2966.3</v>
      </c>
      <c r="K130" s="15">
        <f t="shared" si="7"/>
        <v>99.37686354651747</v>
      </c>
      <c r="L130" s="13"/>
      <c r="M130" s="13"/>
      <c r="N130" s="13"/>
    </row>
    <row r="131" spans="1:14" ht="27" customHeight="1">
      <c r="A131" s="44" t="s">
        <v>32</v>
      </c>
      <c r="B131" s="45"/>
      <c r="C131" s="45"/>
      <c r="D131" s="3" t="s">
        <v>84</v>
      </c>
      <c r="E131" s="5" t="s">
        <v>129</v>
      </c>
      <c r="F131" s="3" t="s">
        <v>121</v>
      </c>
      <c r="G131" s="4" t="s">
        <v>103</v>
      </c>
      <c r="H131" s="4" t="s">
        <v>0</v>
      </c>
      <c r="I131" s="7">
        <f>I132</f>
        <v>2984.9</v>
      </c>
      <c r="J131" s="7">
        <f>J132</f>
        <v>2966.3</v>
      </c>
      <c r="K131" s="15">
        <f t="shared" si="7"/>
        <v>99.37686354651747</v>
      </c>
      <c r="L131" s="13"/>
      <c r="M131" s="13"/>
      <c r="N131" s="13"/>
    </row>
    <row r="132" spans="1:14" ht="20.25" customHeight="1">
      <c r="A132" s="44" t="s">
        <v>76</v>
      </c>
      <c r="B132" s="45"/>
      <c r="C132" s="45"/>
      <c r="D132" s="3" t="s">
        <v>84</v>
      </c>
      <c r="E132" s="5" t="s">
        <v>129</v>
      </c>
      <c r="F132" s="3" t="s">
        <v>121</v>
      </c>
      <c r="G132" s="4" t="s">
        <v>103</v>
      </c>
      <c r="H132" s="4" t="s">
        <v>77</v>
      </c>
      <c r="I132" s="7">
        <v>2984.9</v>
      </c>
      <c r="J132" s="11">
        <v>2966.3</v>
      </c>
      <c r="K132" s="15">
        <f t="shared" si="7"/>
        <v>99.37686354651747</v>
      </c>
      <c r="L132" s="13"/>
      <c r="M132" s="13"/>
      <c r="N132" s="13"/>
    </row>
    <row r="133" spans="1:14" ht="18.75" customHeight="1" hidden="1">
      <c r="A133" s="36" t="s">
        <v>112</v>
      </c>
      <c r="B133" s="36"/>
      <c r="C133" s="36"/>
      <c r="D133" s="3" t="s">
        <v>84</v>
      </c>
      <c r="E133" s="5" t="s">
        <v>129</v>
      </c>
      <c r="F133" s="4" t="s">
        <v>123</v>
      </c>
      <c r="G133" s="4" t="s">
        <v>11</v>
      </c>
      <c r="H133" s="4" t="s">
        <v>0</v>
      </c>
      <c r="I133" s="7">
        <f>I134</f>
        <v>0</v>
      </c>
      <c r="J133" s="11"/>
      <c r="K133" s="15" t="e">
        <f t="shared" si="7"/>
        <v>#DIV/0!</v>
      </c>
      <c r="L133" s="13"/>
      <c r="M133" s="13"/>
      <c r="N133" s="13"/>
    </row>
    <row r="134" spans="1:14" ht="18.75" customHeight="1" hidden="1">
      <c r="A134" s="57" t="s">
        <v>113</v>
      </c>
      <c r="B134" s="57"/>
      <c r="C134" s="57"/>
      <c r="D134" s="3" t="s">
        <v>84</v>
      </c>
      <c r="E134" s="5" t="s">
        <v>129</v>
      </c>
      <c r="F134" s="4" t="s">
        <v>123</v>
      </c>
      <c r="G134" s="4" t="s">
        <v>114</v>
      </c>
      <c r="H134" s="4" t="s">
        <v>0</v>
      </c>
      <c r="I134" s="7">
        <f>I135</f>
        <v>0</v>
      </c>
      <c r="J134" s="11"/>
      <c r="K134" s="15" t="e">
        <f t="shared" si="7"/>
        <v>#DIV/0!</v>
      </c>
      <c r="L134" s="13"/>
      <c r="M134" s="13"/>
      <c r="N134" s="13"/>
    </row>
    <row r="135" spans="1:14" ht="26.25" customHeight="1" hidden="1">
      <c r="A135" s="57" t="s">
        <v>132</v>
      </c>
      <c r="B135" s="57"/>
      <c r="C135" s="57"/>
      <c r="D135" s="3" t="s">
        <v>84</v>
      </c>
      <c r="E135" s="5" t="s">
        <v>129</v>
      </c>
      <c r="F135" s="4" t="s">
        <v>123</v>
      </c>
      <c r="G135" s="4" t="s">
        <v>133</v>
      </c>
      <c r="H135" s="4" t="s">
        <v>0</v>
      </c>
      <c r="I135" s="7">
        <f>I136</f>
        <v>0</v>
      </c>
      <c r="J135" s="11"/>
      <c r="K135" s="15" t="e">
        <f t="shared" si="7"/>
        <v>#DIV/0!</v>
      </c>
      <c r="L135" s="13"/>
      <c r="M135" s="13"/>
      <c r="N135" s="13"/>
    </row>
    <row r="136" spans="1:14" ht="18.75" customHeight="1" hidden="1">
      <c r="A136" s="57" t="s">
        <v>86</v>
      </c>
      <c r="B136" s="57"/>
      <c r="C136" s="57"/>
      <c r="D136" s="3" t="s">
        <v>84</v>
      </c>
      <c r="E136" s="5" t="s">
        <v>129</v>
      </c>
      <c r="F136" s="4" t="s">
        <v>123</v>
      </c>
      <c r="G136" s="4" t="s">
        <v>133</v>
      </c>
      <c r="H136" s="4" t="s">
        <v>87</v>
      </c>
      <c r="I136" s="7">
        <v>0</v>
      </c>
      <c r="J136" s="11"/>
      <c r="K136" s="15" t="e">
        <f t="shared" si="7"/>
        <v>#DIV/0!</v>
      </c>
      <c r="L136" s="13"/>
      <c r="M136" s="13"/>
      <c r="N136" s="13"/>
    </row>
    <row r="137" spans="1:14" ht="20.25" customHeight="1">
      <c r="A137" s="51" t="s">
        <v>6</v>
      </c>
      <c r="B137" s="52"/>
      <c r="C137" s="52"/>
      <c r="D137" s="3" t="s">
        <v>84</v>
      </c>
      <c r="E137" s="5" t="s">
        <v>129</v>
      </c>
      <c r="F137" s="4" t="s">
        <v>124</v>
      </c>
      <c r="G137" s="4" t="s">
        <v>11</v>
      </c>
      <c r="H137" s="4" t="s">
        <v>0</v>
      </c>
      <c r="I137" s="7">
        <f aca="true" t="shared" si="8" ref="I137:J139">I138</f>
        <v>1831</v>
      </c>
      <c r="J137" s="7">
        <f t="shared" si="8"/>
        <v>1549.6</v>
      </c>
      <c r="K137" s="15">
        <f t="shared" si="7"/>
        <v>84.63134898962316</v>
      </c>
      <c r="L137" s="13"/>
      <c r="M137" s="13"/>
      <c r="N137" s="13"/>
    </row>
    <row r="138" spans="1:14" ht="27" customHeight="1">
      <c r="A138" s="44" t="s">
        <v>134</v>
      </c>
      <c r="B138" s="45"/>
      <c r="C138" s="45"/>
      <c r="D138" s="3" t="s">
        <v>84</v>
      </c>
      <c r="E138" s="5" t="s">
        <v>129</v>
      </c>
      <c r="F138" s="4" t="s">
        <v>124</v>
      </c>
      <c r="G138" s="4" t="s">
        <v>135</v>
      </c>
      <c r="H138" s="4" t="s">
        <v>0</v>
      </c>
      <c r="I138" s="7">
        <f t="shared" si="8"/>
        <v>1831</v>
      </c>
      <c r="J138" s="7">
        <f t="shared" si="8"/>
        <v>1549.6</v>
      </c>
      <c r="K138" s="15">
        <f t="shared" si="7"/>
        <v>84.63134898962316</v>
      </c>
      <c r="L138" s="13"/>
      <c r="M138" s="13"/>
      <c r="N138" s="13"/>
    </row>
    <row r="139" spans="1:14" ht="18.75" customHeight="1">
      <c r="A139" s="44" t="s">
        <v>22</v>
      </c>
      <c r="B139" s="45"/>
      <c r="C139" s="45"/>
      <c r="D139" s="3" t="s">
        <v>84</v>
      </c>
      <c r="E139" s="5" t="s">
        <v>129</v>
      </c>
      <c r="F139" s="4" t="s">
        <v>124</v>
      </c>
      <c r="G139" s="4" t="s">
        <v>183</v>
      </c>
      <c r="H139" s="4" t="s">
        <v>0</v>
      </c>
      <c r="I139" s="7">
        <f t="shared" si="8"/>
        <v>1831</v>
      </c>
      <c r="J139" s="7">
        <f t="shared" si="8"/>
        <v>1549.6</v>
      </c>
      <c r="K139" s="15">
        <f t="shared" si="7"/>
        <v>84.63134898962316</v>
      </c>
      <c r="L139" s="13"/>
      <c r="M139" s="13"/>
      <c r="N139" s="13"/>
    </row>
    <row r="140" spans="1:14" ht="18.75" customHeight="1">
      <c r="A140" s="44" t="s">
        <v>85</v>
      </c>
      <c r="B140" s="45"/>
      <c r="C140" s="45"/>
      <c r="D140" s="3" t="s">
        <v>84</v>
      </c>
      <c r="E140" s="5" t="s">
        <v>129</v>
      </c>
      <c r="F140" s="4" t="s">
        <v>124</v>
      </c>
      <c r="G140" s="4" t="s">
        <v>183</v>
      </c>
      <c r="H140" s="4" t="s">
        <v>87</v>
      </c>
      <c r="I140" s="7">
        <v>1831</v>
      </c>
      <c r="J140" s="11">
        <v>1549.6</v>
      </c>
      <c r="K140" s="15">
        <f t="shared" si="7"/>
        <v>84.63134898962316</v>
      </c>
      <c r="L140" s="13"/>
      <c r="M140" s="13"/>
      <c r="N140" s="13"/>
    </row>
    <row r="141" spans="1:14" ht="18.75" customHeight="1">
      <c r="A141" s="59" t="s">
        <v>33</v>
      </c>
      <c r="B141" s="60"/>
      <c r="C141" s="60"/>
      <c r="D141" s="10" t="s">
        <v>84</v>
      </c>
      <c r="E141" s="10" t="s">
        <v>127</v>
      </c>
      <c r="F141" s="10" t="s">
        <v>120</v>
      </c>
      <c r="G141" s="10" t="s">
        <v>11</v>
      </c>
      <c r="H141" s="10" t="s">
        <v>0</v>
      </c>
      <c r="I141" s="18">
        <f>I142</f>
        <v>27549</v>
      </c>
      <c r="J141" s="18">
        <f>J142</f>
        <v>25599.5</v>
      </c>
      <c r="K141" s="15">
        <f t="shared" si="7"/>
        <v>92.92351809503067</v>
      </c>
      <c r="L141" s="13"/>
      <c r="M141" s="13"/>
      <c r="N141" s="13"/>
    </row>
    <row r="142" spans="1:14" ht="18.75" customHeight="1">
      <c r="A142" s="64" t="s">
        <v>104</v>
      </c>
      <c r="B142" s="53"/>
      <c r="C142" s="53"/>
      <c r="D142" s="3" t="s">
        <v>84</v>
      </c>
      <c r="E142" s="5" t="s">
        <v>127</v>
      </c>
      <c r="F142" s="3" t="s">
        <v>129</v>
      </c>
      <c r="G142" s="3" t="s">
        <v>11</v>
      </c>
      <c r="H142" s="3" t="s">
        <v>0</v>
      </c>
      <c r="I142" s="7">
        <f>I143+I146</f>
        <v>27549</v>
      </c>
      <c r="J142" s="7">
        <f>J143+J146</f>
        <v>25599.5</v>
      </c>
      <c r="K142" s="15">
        <f t="shared" si="7"/>
        <v>92.92351809503067</v>
      </c>
      <c r="L142" s="13"/>
      <c r="M142" s="13"/>
      <c r="N142" s="13"/>
    </row>
    <row r="143" spans="1:14" ht="20.25" customHeight="1">
      <c r="A143" s="50" t="s">
        <v>34</v>
      </c>
      <c r="B143" s="45"/>
      <c r="C143" s="45"/>
      <c r="D143" s="3" t="s">
        <v>84</v>
      </c>
      <c r="E143" s="5" t="s">
        <v>127</v>
      </c>
      <c r="F143" s="3" t="s">
        <v>129</v>
      </c>
      <c r="G143" s="3" t="s">
        <v>35</v>
      </c>
      <c r="H143" s="3" t="s">
        <v>0</v>
      </c>
      <c r="I143" s="7">
        <f>I144</f>
        <v>25728.5</v>
      </c>
      <c r="J143" s="7">
        <f>J144</f>
        <v>24642.8</v>
      </c>
      <c r="K143" s="15">
        <f t="shared" si="7"/>
        <v>95.78016596381444</v>
      </c>
      <c r="L143" s="13"/>
      <c r="M143" s="13"/>
      <c r="N143" s="13"/>
    </row>
    <row r="144" spans="1:14" ht="24" customHeight="1">
      <c r="A144" s="50" t="s">
        <v>22</v>
      </c>
      <c r="B144" s="45"/>
      <c r="C144" s="45"/>
      <c r="D144" s="3" t="s">
        <v>84</v>
      </c>
      <c r="E144" s="5" t="s">
        <v>127</v>
      </c>
      <c r="F144" s="3" t="s">
        <v>129</v>
      </c>
      <c r="G144" s="3" t="s">
        <v>105</v>
      </c>
      <c r="H144" s="3" t="s">
        <v>0</v>
      </c>
      <c r="I144" s="7">
        <f>I145</f>
        <v>25728.5</v>
      </c>
      <c r="J144" s="7">
        <f>J145</f>
        <v>24642.8</v>
      </c>
      <c r="K144" s="15">
        <f t="shared" si="7"/>
        <v>95.78016596381444</v>
      </c>
      <c r="L144" s="13"/>
      <c r="M144" s="13"/>
      <c r="N144" s="13"/>
    </row>
    <row r="145" spans="1:14" ht="18.75" customHeight="1">
      <c r="A145" s="44" t="s">
        <v>85</v>
      </c>
      <c r="B145" s="45"/>
      <c r="C145" s="45"/>
      <c r="D145" s="3" t="s">
        <v>84</v>
      </c>
      <c r="E145" s="5" t="s">
        <v>127</v>
      </c>
      <c r="F145" s="3" t="s">
        <v>129</v>
      </c>
      <c r="G145" s="3" t="s">
        <v>105</v>
      </c>
      <c r="H145" s="3" t="s">
        <v>84</v>
      </c>
      <c r="I145" s="7">
        <v>25728.5</v>
      </c>
      <c r="J145" s="11">
        <v>24642.8</v>
      </c>
      <c r="K145" s="15">
        <f t="shared" si="7"/>
        <v>95.78016596381444</v>
      </c>
      <c r="L145" s="13"/>
      <c r="M145" s="13"/>
      <c r="N145" s="13"/>
    </row>
    <row r="146" spans="1:14" ht="26.25" customHeight="1">
      <c r="A146" s="49" t="s">
        <v>36</v>
      </c>
      <c r="B146" s="51"/>
      <c r="C146" s="51"/>
      <c r="D146" s="3" t="s">
        <v>84</v>
      </c>
      <c r="E146" s="5" t="s">
        <v>127</v>
      </c>
      <c r="F146" s="3" t="s">
        <v>129</v>
      </c>
      <c r="G146" s="3" t="s">
        <v>37</v>
      </c>
      <c r="H146" s="3" t="s">
        <v>0</v>
      </c>
      <c r="I146" s="7">
        <f>I147</f>
        <v>1820.5</v>
      </c>
      <c r="J146" s="7">
        <f>J147</f>
        <v>956.7</v>
      </c>
      <c r="K146" s="15">
        <f t="shared" si="7"/>
        <v>52.551496841527054</v>
      </c>
      <c r="L146" s="13"/>
      <c r="M146" s="13"/>
      <c r="N146" s="13"/>
    </row>
    <row r="147" spans="1:14" ht="31.5" customHeight="1">
      <c r="A147" s="50" t="s">
        <v>107</v>
      </c>
      <c r="B147" s="45"/>
      <c r="C147" s="45"/>
      <c r="D147" s="3" t="s">
        <v>84</v>
      </c>
      <c r="E147" s="5" t="s">
        <v>127</v>
      </c>
      <c r="F147" s="3" t="s">
        <v>129</v>
      </c>
      <c r="G147" s="3" t="s">
        <v>106</v>
      </c>
      <c r="H147" s="3" t="s">
        <v>0</v>
      </c>
      <c r="I147" s="7">
        <f>I148</f>
        <v>1820.5</v>
      </c>
      <c r="J147" s="7">
        <f>J148</f>
        <v>956.7</v>
      </c>
      <c r="K147" s="15">
        <f t="shared" si="7"/>
        <v>52.551496841527054</v>
      </c>
      <c r="L147" s="13"/>
      <c r="M147" s="13"/>
      <c r="N147" s="13"/>
    </row>
    <row r="148" spans="1:14" ht="26.25" customHeight="1">
      <c r="A148" s="44" t="s">
        <v>85</v>
      </c>
      <c r="B148" s="45"/>
      <c r="C148" s="45"/>
      <c r="D148" s="3" t="s">
        <v>84</v>
      </c>
      <c r="E148" s="5" t="s">
        <v>127</v>
      </c>
      <c r="F148" s="3" t="s">
        <v>129</v>
      </c>
      <c r="G148" s="3" t="s">
        <v>106</v>
      </c>
      <c r="H148" s="3" t="s">
        <v>84</v>
      </c>
      <c r="I148" s="7">
        <v>1820.5</v>
      </c>
      <c r="J148" s="11">
        <v>956.7</v>
      </c>
      <c r="K148" s="15">
        <f t="shared" si="7"/>
        <v>52.551496841527054</v>
      </c>
      <c r="L148" s="13"/>
      <c r="M148" s="13"/>
      <c r="N148" s="13"/>
    </row>
    <row r="149" spans="1:14" ht="18.75" customHeight="1">
      <c r="A149" s="59" t="s">
        <v>63</v>
      </c>
      <c r="B149" s="60"/>
      <c r="C149" s="60"/>
      <c r="D149" s="10" t="s">
        <v>84</v>
      </c>
      <c r="E149" s="10" t="s">
        <v>128</v>
      </c>
      <c r="F149" s="10" t="s">
        <v>120</v>
      </c>
      <c r="G149" s="10" t="s">
        <v>11</v>
      </c>
      <c r="H149" s="10" t="s">
        <v>0</v>
      </c>
      <c r="I149" s="18">
        <f>I150+I153</f>
        <v>11968.699999999999</v>
      </c>
      <c r="J149" s="18">
        <f>J150+J153</f>
        <v>985.5</v>
      </c>
      <c r="K149" s="15">
        <f t="shared" si="7"/>
        <v>8.2339769565617</v>
      </c>
      <c r="L149" s="13"/>
      <c r="M149" s="13"/>
      <c r="N149" s="13"/>
    </row>
    <row r="150" spans="1:14" ht="18.75" customHeight="1">
      <c r="A150" s="64" t="s">
        <v>64</v>
      </c>
      <c r="B150" s="53"/>
      <c r="C150" s="53"/>
      <c r="D150" s="3" t="s">
        <v>84</v>
      </c>
      <c r="E150" s="5" t="s">
        <v>128</v>
      </c>
      <c r="F150" s="3" t="s">
        <v>121</v>
      </c>
      <c r="G150" s="3" t="s">
        <v>11</v>
      </c>
      <c r="H150" s="3" t="s">
        <v>0</v>
      </c>
      <c r="I150" s="7">
        <f>I151</f>
        <v>127.4</v>
      </c>
      <c r="J150" s="7">
        <f>J151</f>
        <v>57.8</v>
      </c>
      <c r="K150" s="15">
        <f t="shared" si="7"/>
        <v>45.368916797488225</v>
      </c>
      <c r="L150" s="13"/>
      <c r="M150" s="13"/>
      <c r="N150" s="13"/>
    </row>
    <row r="151" spans="1:14" ht="30" customHeight="1">
      <c r="A151" s="50" t="s">
        <v>108</v>
      </c>
      <c r="B151" s="45"/>
      <c r="C151" s="45"/>
      <c r="D151" s="3" t="s">
        <v>84</v>
      </c>
      <c r="E151" s="5" t="s">
        <v>128</v>
      </c>
      <c r="F151" s="3" t="s">
        <v>121</v>
      </c>
      <c r="G151" s="3" t="s">
        <v>109</v>
      </c>
      <c r="H151" s="3" t="s">
        <v>0</v>
      </c>
      <c r="I151" s="7">
        <f>I152</f>
        <v>127.4</v>
      </c>
      <c r="J151" s="7">
        <f>J152</f>
        <v>57.8</v>
      </c>
      <c r="K151" s="15">
        <f t="shared" si="7"/>
        <v>45.368916797488225</v>
      </c>
      <c r="L151" s="13"/>
      <c r="M151" s="13"/>
      <c r="N151" s="13"/>
    </row>
    <row r="152" spans="1:14" ht="18.75" customHeight="1">
      <c r="A152" s="50" t="s">
        <v>111</v>
      </c>
      <c r="B152" s="45"/>
      <c r="C152" s="45"/>
      <c r="D152" s="3" t="s">
        <v>84</v>
      </c>
      <c r="E152" s="5" t="s">
        <v>128</v>
      </c>
      <c r="F152" s="3" t="s">
        <v>121</v>
      </c>
      <c r="G152" s="3" t="s">
        <v>109</v>
      </c>
      <c r="H152" s="3" t="s">
        <v>110</v>
      </c>
      <c r="I152" s="7">
        <v>127.4</v>
      </c>
      <c r="J152" s="11">
        <v>57.8</v>
      </c>
      <c r="K152" s="15">
        <f t="shared" si="7"/>
        <v>45.368916797488225</v>
      </c>
      <c r="L152" s="13"/>
      <c r="M152" s="13"/>
      <c r="N152" s="13"/>
    </row>
    <row r="153" spans="1:14" ht="18.75" customHeight="1">
      <c r="A153" s="37" t="s">
        <v>148</v>
      </c>
      <c r="B153" s="38"/>
      <c r="C153" s="39"/>
      <c r="D153" s="3" t="s">
        <v>84</v>
      </c>
      <c r="E153" s="5" t="s">
        <v>128</v>
      </c>
      <c r="F153" s="3" t="s">
        <v>123</v>
      </c>
      <c r="G153" s="3" t="s">
        <v>11</v>
      </c>
      <c r="H153" s="3" t="s">
        <v>0</v>
      </c>
      <c r="I153" s="7">
        <f>I154+I156</f>
        <v>11841.3</v>
      </c>
      <c r="J153" s="7">
        <f>J154+J156</f>
        <v>927.7</v>
      </c>
      <c r="K153" s="15">
        <f t="shared" si="7"/>
        <v>7.834443853293135</v>
      </c>
      <c r="L153" s="13"/>
      <c r="M153" s="13"/>
      <c r="N153" s="13"/>
    </row>
    <row r="154" spans="1:11" ht="33" customHeight="1">
      <c r="A154" s="37" t="s">
        <v>157</v>
      </c>
      <c r="B154" s="38"/>
      <c r="C154" s="39"/>
      <c r="D154" s="3" t="s">
        <v>84</v>
      </c>
      <c r="E154" s="5" t="s">
        <v>128</v>
      </c>
      <c r="F154" s="3" t="s">
        <v>123</v>
      </c>
      <c r="G154" s="3" t="s">
        <v>156</v>
      </c>
      <c r="H154" s="3" t="s">
        <v>0</v>
      </c>
      <c r="I154" s="7">
        <f>I155</f>
        <v>10830.3</v>
      </c>
      <c r="J154" s="7">
        <f>J155</f>
        <v>742.2</v>
      </c>
      <c r="K154" s="15">
        <f t="shared" si="7"/>
        <v>6.852995761890253</v>
      </c>
    </row>
    <row r="155" spans="1:11" ht="19.5" customHeight="1">
      <c r="A155" s="37" t="s">
        <v>111</v>
      </c>
      <c r="B155" s="38"/>
      <c r="C155" s="39"/>
      <c r="D155" s="3" t="s">
        <v>84</v>
      </c>
      <c r="E155" s="5" t="s">
        <v>128</v>
      </c>
      <c r="F155" s="3" t="s">
        <v>123</v>
      </c>
      <c r="G155" s="3" t="s">
        <v>156</v>
      </c>
      <c r="H155" s="3" t="s">
        <v>110</v>
      </c>
      <c r="I155" s="7">
        <v>10830.3</v>
      </c>
      <c r="J155" s="11">
        <v>742.2</v>
      </c>
      <c r="K155" s="15">
        <f t="shared" si="7"/>
        <v>6.852995761890253</v>
      </c>
    </row>
    <row r="156" spans="1:11" ht="40.5" customHeight="1">
      <c r="A156" s="37" t="s">
        <v>185</v>
      </c>
      <c r="B156" s="38"/>
      <c r="C156" s="39"/>
      <c r="D156" s="3" t="s">
        <v>84</v>
      </c>
      <c r="E156" s="5" t="s">
        <v>128</v>
      </c>
      <c r="F156" s="3" t="s">
        <v>123</v>
      </c>
      <c r="G156" s="3" t="s">
        <v>184</v>
      </c>
      <c r="H156" s="3" t="s">
        <v>0</v>
      </c>
      <c r="I156" s="7">
        <f>I157</f>
        <v>1011</v>
      </c>
      <c r="J156" s="7">
        <f>J157</f>
        <v>185.5</v>
      </c>
      <c r="K156" s="15">
        <f t="shared" si="7"/>
        <v>18.348170128585558</v>
      </c>
    </row>
    <row r="157" spans="1:11" ht="20.25" customHeight="1">
      <c r="A157" s="37" t="s">
        <v>111</v>
      </c>
      <c r="B157" s="38"/>
      <c r="C157" s="39"/>
      <c r="D157" s="3" t="s">
        <v>84</v>
      </c>
      <c r="E157" s="5" t="s">
        <v>128</v>
      </c>
      <c r="F157" s="3" t="s">
        <v>123</v>
      </c>
      <c r="G157" s="3" t="s">
        <v>184</v>
      </c>
      <c r="H157" s="3" t="s">
        <v>110</v>
      </c>
      <c r="I157" s="7">
        <v>1011</v>
      </c>
      <c r="J157" s="11">
        <v>185.5</v>
      </c>
      <c r="K157" s="15">
        <f t="shared" si="7"/>
        <v>18.348170128585558</v>
      </c>
    </row>
    <row r="158" spans="1:11" ht="12.75">
      <c r="A158" s="58" t="s">
        <v>9</v>
      </c>
      <c r="B158" s="58"/>
      <c r="C158" s="58"/>
      <c r="D158" s="29"/>
      <c r="E158" s="9"/>
      <c r="F158" s="11"/>
      <c r="G158" s="11"/>
      <c r="H158" s="11"/>
      <c r="I158" s="18">
        <f>I149+I141+I114+I109+I69+I56+I43+I11</f>
        <v>583851.3</v>
      </c>
      <c r="J158" s="18">
        <f>J149+J141+J114+J109+J69+J56+J43+J11</f>
        <v>445995.60000000003</v>
      </c>
      <c r="K158" s="15">
        <f t="shared" si="7"/>
        <v>76.38855989530211</v>
      </c>
    </row>
    <row r="159" ht="12.75">
      <c r="I159" s="13"/>
    </row>
    <row r="160" ht="12.75">
      <c r="I160" s="13"/>
    </row>
    <row r="161" ht="12.75">
      <c r="I161" s="27"/>
    </row>
    <row r="162" ht="12.75">
      <c r="I162" s="28"/>
    </row>
  </sheetData>
  <mergeCells count="154">
    <mergeCell ref="H1:K1"/>
    <mergeCell ref="H4:K4"/>
    <mergeCell ref="A44:C44"/>
    <mergeCell ref="A45:C45"/>
    <mergeCell ref="A60:C60"/>
    <mergeCell ref="A62:C62"/>
    <mergeCell ref="A50:C50"/>
    <mergeCell ref="A51:C51"/>
    <mergeCell ref="A54:C54"/>
    <mergeCell ref="A55:C55"/>
    <mergeCell ref="A56:C56"/>
    <mergeCell ref="A58:C58"/>
    <mergeCell ref="A120:C120"/>
    <mergeCell ref="A115:C115"/>
    <mergeCell ref="A110:C110"/>
    <mergeCell ref="A111:C111"/>
    <mergeCell ref="A117:C117"/>
    <mergeCell ref="A119:C119"/>
    <mergeCell ref="A116:C116"/>
    <mergeCell ref="A113:C113"/>
    <mergeCell ref="A118:C118"/>
    <mergeCell ref="A112:C112"/>
    <mergeCell ref="A125:C125"/>
    <mergeCell ref="A126:C126"/>
    <mergeCell ref="A121:C121"/>
    <mergeCell ref="A124:C124"/>
    <mergeCell ref="A123:C123"/>
    <mergeCell ref="A14:C14"/>
    <mergeCell ref="A11:C11"/>
    <mergeCell ref="A15:C15"/>
    <mergeCell ref="A57:C57"/>
    <mergeCell ref="A41:C41"/>
    <mergeCell ref="A35:C35"/>
    <mergeCell ref="A49:C49"/>
    <mergeCell ref="A48:C48"/>
    <mergeCell ref="A36:C36"/>
    <mergeCell ref="A37:C37"/>
    <mergeCell ref="A43:C43"/>
    <mergeCell ref="A6:H6"/>
    <mergeCell ref="A7:H7"/>
    <mergeCell ref="A9:C9"/>
    <mergeCell ref="A24:C24"/>
    <mergeCell ref="A17:C17"/>
    <mergeCell ref="A13:C13"/>
    <mergeCell ref="A12:C12"/>
    <mergeCell ref="A23:C23"/>
    <mergeCell ref="A10:C10"/>
    <mergeCell ref="A64:C64"/>
    <mergeCell ref="A59:C59"/>
    <mergeCell ref="A16:C16"/>
    <mergeCell ref="A21:C21"/>
    <mergeCell ref="A18:C18"/>
    <mergeCell ref="A25:C25"/>
    <mergeCell ref="A20:C20"/>
    <mergeCell ref="A22:C22"/>
    <mergeCell ref="A47:C47"/>
    <mergeCell ref="A46:C46"/>
    <mergeCell ref="A66:C66"/>
    <mergeCell ref="A65:C65"/>
    <mergeCell ref="A70:C70"/>
    <mergeCell ref="A69:C69"/>
    <mergeCell ref="A67:C67"/>
    <mergeCell ref="A68:C68"/>
    <mergeCell ref="A141:C141"/>
    <mergeCell ref="A139:C139"/>
    <mergeCell ref="A140:C140"/>
    <mergeCell ref="A129:C129"/>
    <mergeCell ref="A138:C138"/>
    <mergeCell ref="A136:C136"/>
    <mergeCell ref="A134:C134"/>
    <mergeCell ref="A133:C133"/>
    <mergeCell ref="A130:C130"/>
    <mergeCell ref="A137:C137"/>
    <mergeCell ref="A158:C158"/>
    <mergeCell ref="A142:C142"/>
    <mergeCell ref="A143:C143"/>
    <mergeCell ref="A145:C145"/>
    <mergeCell ref="A151:C151"/>
    <mergeCell ref="A147:C147"/>
    <mergeCell ref="A149:C149"/>
    <mergeCell ref="A150:C150"/>
    <mergeCell ref="A148:C148"/>
    <mergeCell ref="A153:C153"/>
    <mergeCell ref="A131:C131"/>
    <mergeCell ref="A39:C39"/>
    <mergeCell ref="A128:C128"/>
    <mergeCell ref="A97:C97"/>
    <mergeCell ref="A98:C98"/>
    <mergeCell ref="A114:C114"/>
    <mergeCell ref="A88:C88"/>
    <mergeCell ref="A71:C71"/>
    <mergeCell ref="A40:C40"/>
    <mergeCell ref="A63:C63"/>
    <mergeCell ref="A28:C28"/>
    <mergeCell ref="A29:C29"/>
    <mergeCell ref="A19:C19"/>
    <mergeCell ref="A30:C30"/>
    <mergeCell ref="A27:C27"/>
    <mergeCell ref="A26:C26"/>
    <mergeCell ref="A154:C154"/>
    <mergeCell ref="A101:C101"/>
    <mergeCell ref="A33:C33"/>
    <mergeCell ref="A32:C32"/>
    <mergeCell ref="A135:C135"/>
    <mergeCell ref="A109:C109"/>
    <mergeCell ref="A127:C127"/>
    <mergeCell ref="A78:C78"/>
    <mergeCell ref="A76:C76"/>
    <mergeCell ref="A87:C87"/>
    <mergeCell ref="A31:C31"/>
    <mergeCell ref="A34:C34"/>
    <mergeCell ref="A38:C38"/>
    <mergeCell ref="A155:C155"/>
    <mergeCell ref="A42:C42"/>
    <mergeCell ref="A152:C152"/>
    <mergeCell ref="A61:C61"/>
    <mergeCell ref="A146:C146"/>
    <mergeCell ref="A144:C144"/>
    <mergeCell ref="A132:C132"/>
    <mergeCell ref="A80:C80"/>
    <mergeCell ref="A96:C96"/>
    <mergeCell ref="A92:C92"/>
    <mergeCell ref="A103:C103"/>
    <mergeCell ref="A90:C90"/>
    <mergeCell ref="A100:C100"/>
    <mergeCell ref="A99:C99"/>
    <mergeCell ref="A94:C94"/>
    <mergeCell ref="A91:C91"/>
    <mergeCell ref="A93:C93"/>
    <mergeCell ref="A89:C89"/>
    <mergeCell ref="A102:C102"/>
    <mergeCell ref="A81:C81"/>
    <mergeCell ref="A82:C82"/>
    <mergeCell ref="A95:C95"/>
    <mergeCell ref="A52:C52"/>
    <mergeCell ref="A53:C53"/>
    <mergeCell ref="A84:C84"/>
    <mergeCell ref="A85:C85"/>
    <mergeCell ref="A72:C72"/>
    <mergeCell ref="A83:C83"/>
    <mergeCell ref="A73:C73"/>
    <mergeCell ref="A75:C75"/>
    <mergeCell ref="A74:C74"/>
    <mergeCell ref="A79:C79"/>
    <mergeCell ref="A156:C156"/>
    <mergeCell ref="A157:C157"/>
    <mergeCell ref="A77:C77"/>
    <mergeCell ref="A86:C86"/>
    <mergeCell ref="A122:C122"/>
    <mergeCell ref="A105:C105"/>
    <mergeCell ref="A106:C106"/>
    <mergeCell ref="A107:C107"/>
    <mergeCell ref="A108:C108"/>
    <mergeCell ref="A104:C104"/>
  </mergeCells>
  <printOptions/>
  <pageMargins left="0.75" right="0.75" top="1" bottom="1" header="0.5" footer="0.5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Gurkova SE</cp:lastModifiedBy>
  <cp:lastPrinted>2011-03-25T08:12:06Z</cp:lastPrinted>
  <dcterms:created xsi:type="dcterms:W3CDTF">2008-10-31T13:38:20Z</dcterms:created>
  <dcterms:modified xsi:type="dcterms:W3CDTF">2011-03-31T11:07:50Z</dcterms:modified>
  <cp:category/>
  <cp:version/>
  <cp:contentType/>
  <cp:contentStatus/>
</cp:coreProperties>
</file>