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0" yWindow="120" windowWidth="8310" windowHeight="6195" activeTab="0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<sst xmlns="http://schemas.openxmlformats.org/spreadsheetml/2006/main" count="209" uniqueCount="44">
  <si>
    <t>№ лота</t>
  </si>
  <si>
    <t>Адрес</t>
  </si>
  <si>
    <t>Год постройки</t>
  </si>
  <si>
    <t>Этажность</t>
  </si>
  <si>
    <t>Кол-во квартир</t>
  </si>
  <si>
    <t>Общая площадь (м2)</t>
  </si>
  <si>
    <t>Площадь жилых помещений м2</t>
  </si>
  <si>
    <t xml:space="preserve"> Лифт/ мусоропр</t>
  </si>
  <si>
    <t xml:space="preserve">Отопление </t>
  </si>
  <si>
    <t>ГВС</t>
  </si>
  <si>
    <t>ХВС</t>
  </si>
  <si>
    <t>Водоотведение</t>
  </si>
  <si>
    <t>Электро-ние</t>
  </si>
  <si>
    <t>Газ</t>
  </si>
  <si>
    <t>Центр.</t>
  </si>
  <si>
    <t>Да</t>
  </si>
  <si>
    <t>ИТОГО:</t>
  </si>
  <si>
    <t>площадь нежилых помещений</t>
  </si>
  <si>
    <t>Ул. Гефсиманские пруды, д. 2а</t>
  </si>
  <si>
    <t>Ул. Мира д. 1б</t>
  </si>
  <si>
    <t>Ул. Мира, д. 2</t>
  </si>
  <si>
    <t>Ул. Мира, д. 10</t>
  </si>
  <si>
    <t>Ул. Озёрная, д. 5</t>
  </si>
  <si>
    <t>Ул. Победы, д. 1</t>
  </si>
  <si>
    <t>Ул. Победы, д. 3</t>
  </si>
  <si>
    <t>Ул. Победы, д. 6</t>
  </si>
  <si>
    <t>Ул. Солнечная, д. 1</t>
  </si>
  <si>
    <t>Ул. Солнечная, д. 3</t>
  </si>
  <si>
    <t>Ул. Солнечная, д. 5</t>
  </si>
  <si>
    <t>Ул. Солнечная, д. 6</t>
  </si>
  <si>
    <t>Ул. Юности, д. 1</t>
  </si>
  <si>
    <t>Ул. Ясная, д. 1</t>
  </si>
  <si>
    <t>Ул. Птицеградская, д.1-а</t>
  </si>
  <si>
    <t>Содержание и ремонт</t>
  </si>
  <si>
    <t>Ул. Лесная д. 6</t>
  </si>
  <si>
    <t>Ул. Мира, д. 3</t>
  </si>
  <si>
    <t>Ул. Мира, д. 8</t>
  </si>
  <si>
    <t>Ул. Мира, д. 9</t>
  </si>
  <si>
    <t>Ул. Молодёжная, д. 1</t>
  </si>
  <si>
    <t>Ул. Молодёжная, д. 3</t>
  </si>
  <si>
    <t>Ул. Озёрная, д. 1</t>
  </si>
  <si>
    <t>Ул. Озёрная, д. 2</t>
  </si>
  <si>
    <t>Ул. Юности, д. 2</t>
  </si>
  <si>
    <t>Ул. Юности, д. 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</si>
</sst>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2">
    <font>
      <sz val="10"/>
      <name val="Arial"/>
      <family val="0"/>
    </font>
    <font>
      <sz val="10"/>
      <name val="Arial Cyr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8"/>
      <name val="Arial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 Cyr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6" fillId="0" borderId="10" xfId="53" applyFont="1" applyFill="1" applyBorder="1" applyAlignment="1">
      <alignment horizontal="center" vertical="center" shrinkToFit="1"/>
      <protection/>
    </xf>
    <xf numFmtId="0" fontId="6" fillId="0" borderId="10" xfId="54" applyFont="1" applyFill="1" applyBorder="1" applyAlignment="1">
      <alignment horizontal="center" vertical="center" shrinkToFit="1"/>
      <protection/>
    </xf>
    <xf numFmtId="0" fontId="6" fillId="0" borderId="10" xfId="54" applyNumberFormat="1" applyFont="1" applyFill="1" applyBorder="1" applyAlignment="1">
      <alignment horizontal="center" vertical="center" shrinkToFit="1"/>
      <protection/>
    </xf>
    <xf numFmtId="180" fontId="6" fillId="0" borderId="10" xfId="55" applyNumberFormat="1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textRotation="90" shrinkToFit="1"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8" fillId="0" borderId="12" xfId="0" applyFont="1" applyFill="1" applyBorder="1" applyAlignment="1">
      <alignment horizontal="center" wrapText="1"/>
    </xf>
    <xf numFmtId="0" fontId="5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center"/>
    </xf>
    <xf numFmtId="0" fontId="4" fillId="24" borderId="0" xfId="0" applyFont="1" applyFill="1" applyAlignment="1">
      <alignment horizontal="center"/>
    </xf>
    <xf numFmtId="0" fontId="4" fillId="24" borderId="0" xfId="0" applyFont="1" applyFill="1" applyAlignment="1">
      <alignment/>
    </xf>
    <xf numFmtId="0" fontId="6" fillId="24" borderId="0" xfId="0" applyFont="1" applyFill="1" applyBorder="1" applyAlignment="1">
      <alignment horizontal="center"/>
    </xf>
    <xf numFmtId="0" fontId="12" fillId="24" borderId="10" xfId="0" applyFont="1" applyFill="1" applyBorder="1" applyAlignment="1">
      <alignment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textRotation="90" wrapText="1"/>
    </xf>
    <xf numFmtId="0" fontId="11" fillId="24" borderId="11" xfId="0" applyFont="1" applyFill="1" applyBorder="1" applyAlignment="1">
      <alignment horizontal="center" wrapText="1"/>
    </xf>
    <xf numFmtId="0" fontId="11" fillId="24" borderId="10" xfId="0" applyFont="1" applyFill="1" applyBorder="1" applyAlignment="1">
      <alignment horizontal="center" vertical="center" textRotation="90" shrinkToFit="1"/>
    </xf>
    <xf numFmtId="0" fontId="10" fillId="24" borderId="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left"/>
    </xf>
    <xf numFmtId="0" fontId="8" fillId="24" borderId="10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/>
    </xf>
    <xf numFmtId="0" fontId="11" fillId="24" borderId="10" xfId="0" applyFont="1" applyFill="1" applyBorder="1" applyAlignment="1">
      <alignment horizontal="center"/>
    </xf>
    <xf numFmtId="0" fontId="11" fillId="24" borderId="10" xfId="0" applyFont="1" applyFill="1" applyBorder="1" applyAlignment="1">
      <alignment horizontal="left"/>
    </xf>
    <xf numFmtId="0" fontId="11" fillId="24" borderId="10" xfId="0" applyFont="1" applyFill="1" applyBorder="1" applyAlignment="1">
      <alignment horizontal="center" wrapText="1"/>
    </xf>
    <xf numFmtId="0" fontId="12" fillId="24" borderId="10" xfId="0" applyFont="1" applyFill="1" applyBorder="1" applyAlignment="1">
      <alignment horizontal="center"/>
    </xf>
    <xf numFmtId="0" fontId="11" fillId="24" borderId="1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3" fillId="24" borderId="0" xfId="0" applyFont="1" applyFill="1" applyAlignment="1">
      <alignment/>
    </xf>
    <xf numFmtId="0" fontId="8" fillId="24" borderId="10" xfId="0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center" vertical="top" wrapText="1"/>
    </xf>
    <xf numFmtId="0" fontId="6" fillId="24" borderId="10" xfId="53" applyFont="1" applyFill="1" applyBorder="1" applyAlignment="1">
      <alignment horizontal="center" vertical="center" shrinkToFit="1"/>
      <protection/>
    </xf>
    <xf numFmtId="0" fontId="6" fillId="24" borderId="10" xfId="54" applyFont="1" applyFill="1" applyBorder="1" applyAlignment="1">
      <alignment horizontal="center" vertical="center" shrinkToFit="1"/>
      <protection/>
    </xf>
    <xf numFmtId="0" fontId="6" fillId="24" borderId="10" xfId="54" applyNumberFormat="1" applyFont="1" applyFill="1" applyBorder="1" applyAlignment="1">
      <alignment horizontal="center" vertical="center" shrinkToFit="1"/>
      <protection/>
    </xf>
    <xf numFmtId="180" fontId="6" fillId="24" borderId="10" xfId="55" applyNumberFormat="1" applyFont="1" applyFill="1" applyBorder="1" applyAlignment="1">
      <alignment horizontal="center" vertical="center" shrinkToFit="1"/>
      <protection/>
    </xf>
    <xf numFmtId="0" fontId="6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11" fillId="24" borderId="13" xfId="0" applyFont="1" applyFill="1" applyBorder="1" applyAlignment="1">
      <alignment horizontal="center" vertical="top" wrapText="1"/>
    </xf>
    <xf numFmtId="0" fontId="11" fillId="24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4"/>
  <sheetViews>
    <sheetView tabSelected="1" zoomScale="70" zoomScaleNormal="70" zoomScalePageLayoutView="0" workbookViewId="0" topLeftCell="A1">
      <selection activeCell="P20" sqref="A4:P20"/>
    </sheetView>
  </sheetViews>
  <sheetFormatPr defaultColWidth="9.140625" defaultRowHeight="12.75"/>
  <cols>
    <col min="1" max="1" width="3.8515625" style="53" customWidth="1"/>
    <col min="2" max="2" width="22.57421875" style="53" customWidth="1"/>
    <col min="3" max="3" width="5.140625" style="53" customWidth="1"/>
    <col min="4" max="4" width="2.57421875" style="53" customWidth="1"/>
    <col min="5" max="5" width="4.140625" style="53" customWidth="1"/>
    <col min="6" max="7" width="7.28125" style="53" bestFit="1" customWidth="1"/>
    <col min="8" max="8" width="9.00390625" style="53" bestFit="1" customWidth="1"/>
    <col min="9" max="9" width="9.8515625" style="76" customWidth="1"/>
    <col min="10" max="10" width="3.57421875" style="53" customWidth="1"/>
    <col min="11" max="11" width="6.140625" style="53" bestFit="1" customWidth="1"/>
    <col min="12" max="12" width="3.00390625" style="53" customWidth="1"/>
    <col min="13" max="13" width="2.57421875" style="53" customWidth="1"/>
    <col min="14" max="14" width="3.7109375" style="53" customWidth="1"/>
    <col min="15" max="16" width="3.00390625" style="53" bestFit="1" customWidth="1"/>
    <col min="17" max="17" width="9.140625" style="53" customWidth="1"/>
    <col min="18" max="18" width="9.140625" style="50" customWidth="1"/>
    <col min="19" max="16384" width="9.140625" style="53" customWidth="1"/>
  </cols>
  <sheetData>
    <row r="1" spans="1:17" ht="11.25">
      <c r="A1" s="45"/>
      <c r="B1" s="46"/>
      <c r="C1" s="46"/>
      <c r="D1" s="47"/>
      <c r="E1" s="47"/>
      <c r="F1" s="47"/>
      <c r="G1" s="47"/>
      <c r="H1" s="47"/>
      <c r="I1" s="48"/>
      <c r="J1" s="46"/>
      <c r="K1" s="49"/>
      <c r="L1" s="50"/>
      <c r="M1" s="50"/>
      <c r="N1" s="51"/>
      <c r="O1" s="52"/>
      <c r="P1" s="52"/>
      <c r="Q1" s="50"/>
    </row>
    <row r="2" spans="1:17" ht="11.25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52"/>
      <c r="P2" s="52"/>
      <c r="Q2" s="50"/>
    </row>
    <row r="3" spans="1:17" ht="11.25">
      <c r="A3" s="45"/>
      <c r="B3" s="46"/>
      <c r="C3" s="46"/>
      <c r="D3" s="46"/>
      <c r="E3" s="46"/>
      <c r="F3" s="46"/>
      <c r="G3" s="46"/>
      <c r="H3" s="46"/>
      <c r="I3" s="54"/>
      <c r="J3" s="46"/>
      <c r="K3" s="49"/>
      <c r="L3" s="50"/>
      <c r="M3" s="50"/>
      <c r="N3" s="51"/>
      <c r="O3" s="52"/>
      <c r="P3" s="52"/>
      <c r="Q3" s="50"/>
    </row>
    <row r="4" spans="1:17" ht="87.75" customHeight="1">
      <c r="A4" s="55" t="s">
        <v>0</v>
      </c>
      <c r="B4" s="56" t="s">
        <v>1</v>
      </c>
      <c r="C4" s="57" t="s">
        <v>2</v>
      </c>
      <c r="D4" s="57" t="s">
        <v>3</v>
      </c>
      <c r="E4" s="57" t="s">
        <v>4</v>
      </c>
      <c r="F4" s="56" t="s">
        <v>5</v>
      </c>
      <c r="G4" s="57" t="s">
        <v>6</v>
      </c>
      <c r="H4" s="56" t="s">
        <v>17</v>
      </c>
      <c r="I4" s="58" t="s">
        <v>33</v>
      </c>
      <c r="J4" s="56" t="s">
        <v>7</v>
      </c>
      <c r="K4" s="57" t="s">
        <v>8</v>
      </c>
      <c r="L4" s="57" t="s">
        <v>9</v>
      </c>
      <c r="M4" s="57" t="s">
        <v>10</v>
      </c>
      <c r="N4" s="59" t="s">
        <v>11</v>
      </c>
      <c r="O4" s="57" t="s">
        <v>12</v>
      </c>
      <c r="P4" s="57" t="s">
        <v>13</v>
      </c>
      <c r="Q4" s="60"/>
    </row>
    <row r="5" spans="1:17" ht="12.75">
      <c r="A5" s="61">
        <v>1</v>
      </c>
      <c r="B5" s="62" t="s">
        <v>18</v>
      </c>
      <c r="C5" s="97">
        <v>1970</v>
      </c>
      <c r="D5" s="97">
        <v>4</v>
      </c>
      <c r="E5" s="98">
        <v>43</v>
      </c>
      <c r="F5" s="63">
        <v>1719.8</v>
      </c>
      <c r="G5" s="63">
        <v>1505.8</v>
      </c>
      <c r="H5" s="76">
        <f aca="true" t="shared" si="0" ref="H5:H19">F5-G5</f>
        <v>214</v>
      </c>
      <c r="I5" s="61">
        <f>23023.68*12</f>
        <v>276284.16000000003</v>
      </c>
      <c r="J5" s="65">
        <v>0</v>
      </c>
      <c r="K5" s="66" t="s">
        <v>14</v>
      </c>
      <c r="L5" s="67" t="s">
        <v>15</v>
      </c>
      <c r="M5" s="67" t="s">
        <v>15</v>
      </c>
      <c r="N5" s="61" t="s">
        <v>15</v>
      </c>
      <c r="O5" s="61" t="s">
        <v>15</v>
      </c>
      <c r="P5" s="61" t="s">
        <v>15</v>
      </c>
      <c r="Q5" s="50"/>
    </row>
    <row r="6" spans="1:17" ht="12.75">
      <c r="A6" s="61">
        <v>2</v>
      </c>
      <c r="B6" s="62" t="s">
        <v>19</v>
      </c>
      <c r="C6" s="97">
        <v>1961</v>
      </c>
      <c r="D6" s="97">
        <v>9</v>
      </c>
      <c r="E6" s="98">
        <v>140</v>
      </c>
      <c r="F6" s="63">
        <v>8818.1</v>
      </c>
      <c r="G6" s="63">
        <v>7644.3</v>
      </c>
      <c r="H6" s="76">
        <f t="shared" si="0"/>
        <v>1173.8000000000002</v>
      </c>
      <c r="I6" s="61">
        <f>238119.95*12</f>
        <v>2857439.4000000004</v>
      </c>
      <c r="J6" s="64">
        <v>4</v>
      </c>
      <c r="K6" s="66" t="s">
        <v>14</v>
      </c>
      <c r="L6" s="67" t="s">
        <v>15</v>
      </c>
      <c r="M6" s="67" t="s">
        <v>15</v>
      </c>
      <c r="N6" s="61" t="s">
        <v>15</v>
      </c>
      <c r="O6" s="61" t="s">
        <v>15</v>
      </c>
      <c r="P6" s="61" t="s">
        <v>15</v>
      </c>
      <c r="Q6" s="50"/>
    </row>
    <row r="7" spans="1:17" ht="12.75">
      <c r="A7" s="61">
        <v>3</v>
      </c>
      <c r="B7" s="62" t="s">
        <v>20</v>
      </c>
      <c r="C7" s="97">
        <v>1968</v>
      </c>
      <c r="D7" s="97">
        <v>5</v>
      </c>
      <c r="E7" s="98">
        <v>60</v>
      </c>
      <c r="F7" s="63">
        <v>2780.3</v>
      </c>
      <c r="G7" s="63">
        <v>2522.3</v>
      </c>
      <c r="H7" s="76">
        <f t="shared" si="0"/>
        <v>258</v>
      </c>
      <c r="I7" s="61">
        <f>49386.63*12</f>
        <v>592639.5599999999</v>
      </c>
      <c r="J7" s="64">
        <v>0</v>
      </c>
      <c r="K7" s="66" t="s">
        <v>14</v>
      </c>
      <c r="L7" s="67" t="s">
        <v>15</v>
      </c>
      <c r="M7" s="67" t="s">
        <v>15</v>
      </c>
      <c r="N7" s="61" t="s">
        <v>15</v>
      </c>
      <c r="O7" s="61" t="s">
        <v>15</v>
      </c>
      <c r="P7" s="61" t="s">
        <v>15</v>
      </c>
      <c r="Q7" s="50"/>
    </row>
    <row r="8" spans="1:17" ht="12.75">
      <c r="A8" s="61">
        <v>4</v>
      </c>
      <c r="B8" s="62" t="s">
        <v>21</v>
      </c>
      <c r="C8" s="97">
        <v>1969</v>
      </c>
      <c r="D8" s="97">
        <v>5</v>
      </c>
      <c r="E8" s="98">
        <v>60</v>
      </c>
      <c r="F8" s="63">
        <v>2776</v>
      </c>
      <c r="G8" s="63">
        <v>2506.5</v>
      </c>
      <c r="H8" s="76">
        <f t="shared" si="0"/>
        <v>269.5</v>
      </c>
      <c r="I8" s="61">
        <f>49077.27*12</f>
        <v>588927.24</v>
      </c>
      <c r="J8" s="64">
        <v>0</v>
      </c>
      <c r="K8" s="66" t="s">
        <v>14</v>
      </c>
      <c r="L8" s="67" t="s">
        <v>15</v>
      </c>
      <c r="M8" s="67" t="s">
        <v>15</v>
      </c>
      <c r="N8" s="61" t="s">
        <v>15</v>
      </c>
      <c r="O8" s="61" t="s">
        <v>15</v>
      </c>
      <c r="P8" s="61" t="s">
        <v>15</v>
      </c>
      <c r="Q8" s="50"/>
    </row>
    <row r="9" spans="1:17" ht="12.75">
      <c r="A9" s="61">
        <v>5</v>
      </c>
      <c r="B9" s="62" t="s">
        <v>22</v>
      </c>
      <c r="C9" s="97">
        <v>1971</v>
      </c>
      <c r="D9" s="97">
        <v>5</v>
      </c>
      <c r="E9" s="98">
        <v>60</v>
      </c>
      <c r="F9" s="63">
        <v>2771.5</v>
      </c>
      <c r="G9" s="63">
        <v>2515.5</v>
      </c>
      <c r="H9" s="76">
        <f t="shared" si="0"/>
        <v>256</v>
      </c>
      <c r="I9" s="61">
        <f>49253.49*12</f>
        <v>591041.88</v>
      </c>
      <c r="J9" s="64">
        <v>0</v>
      </c>
      <c r="K9" s="66" t="s">
        <v>14</v>
      </c>
      <c r="L9" s="67" t="s">
        <v>15</v>
      </c>
      <c r="M9" s="67" t="s">
        <v>15</v>
      </c>
      <c r="N9" s="61" t="s">
        <v>15</v>
      </c>
      <c r="O9" s="61" t="s">
        <v>15</v>
      </c>
      <c r="P9" s="61" t="s">
        <v>15</v>
      </c>
      <c r="Q9" s="50"/>
    </row>
    <row r="10" spans="1:17" ht="12.75">
      <c r="A10" s="61">
        <v>6</v>
      </c>
      <c r="B10" s="62" t="s">
        <v>23</v>
      </c>
      <c r="C10" s="97">
        <v>1971</v>
      </c>
      <c r="D10" s="97">
        <v>3</v>
      </c>
      <c r="E10" s="97">
        <v>24</v>
      </c>
      <c r="F10" s="63">
        <v>1158.1</v>
      </c>
      <c r="G10" s="63">
        <v>1057.3</v>
      </c>
      <c r="H10" s="76">
        <f t="shared" si="0"/>
        <v>100.79999999999995</v>
      </c>
      <c r="I10" s="61">
        <f>20701.93*12</f>
        <v>248423.16</v>
      </c>
      <c r="J10" s="64">
        <v>0</v>
      </c>
      <c r="K10" s="66" t="s">
        <v>14</v>
      </c>
      <c r="L10" s="67" t="s">
        <v>15</v>
      </c>
      <c r="M10" s="67" t="s">
        <v>15</v>
      </c>
      <c r="N10" s="61" t="s">
        <v>15</v>
      </c>
      <c r="O10" s="61" t="s">
        <v>15</v>
      </c>
      <c r="P10" s="61" t="s">
        <v>15</v>
      </c>
      <c r="Q10" s="50"/>
    </row>
    <row r="11" spans="1:17" ht="12.75">
      <c r="A11" s="61">
        <v>7</v>
      </c>
      <c r="B11" s="62" t="s">
        <v>24</v>
      </c>
      <c r="C11" s="97">
        <v>1960</v>
      </c>
      <c r="D11" s="97">
        <v>3</v>
      </c>
      <c r="E11" s="97">
        <v>36</v>
      </c>
      <c r="F11" s="63">
        <v>1662.8</v>
      </c>
      <c r="G11" s="63">
        <v>1557.5</v>
      </c>
      <c r="H11" s="76">
        <f t="shared" si="0"/>
        <v>105.29999999999995</v>
      </c>
      <c r="I11" s="61">
        <f>30495.85*12</f>
        <v>365950.19999999995</v>
      </c>
      <c r="J11" s="64">
        <v>0</v>
      </c>
      <c r="K11" s="66" t="s">
        <v>14</v>
      </c>
      <c r="L11" s="67" t="s">
        <v>15</v>
      </c>
      <c r="M11" s="67" t="s">
        <v>15</v>
      </c>
      <c r="N11" s="61" t="s">
        <v>15</v>
      </c>
      <c r="O11" s="61" t="s">
        <v>15</v>
      </c>
      <c r="P11" s="61" t="s">
        <v>15</v>
      </c>
      <c r="Q11" s="50"/>
    </row>
    <row r="12" spans="1:17" ht="12.75">
      <c r="A12" s="61">
        <v>8</v>
      </c>
      <c r="B12" s="62" t="s">
        <v>25</v>
      </c>
      <c r="C12" s="97">
        <v>1954</v>
      </c>
      <c r="D12" s="97">
        <v>3</v>
      </c>
      <c r="E12" s="97">
        <v>36</v>
      </c>
      <c r="F12" s="63">
        <v>2258.4</v>
      </c>
      <c r="G12" s="63">
        <v>2063.5</v>
      </c>
      <c r="H12" s="76">
        <f t="shared" si="0"/>
        <v>194.9000000000001</v>
      </c>
      <c r="I12" s="61">
        <f>40403.33*12</f>
        <v>484839.96</v>
      </c>
      <c r="J12" s="64">
        <v>0</v>
      </c>
      <c r="K12" s="66" t="s">
        <v>14</v>
      </c>
      <c r="L12" s="67" t="s">
        <v>15</v>
      </c>
      <c r="M12" s="67" t="s">
        <v>15</v>
      </c>
      <c r="N12" s="61" t="s">
        <v>15</v>
      </c>
      <c r="O12" s="61" t="s">
        <v>15</v>
      </c>
      <c r="P12" s="61" t="s">
        <v>15</v>
      </c>
      <c r="Q12" s="50"/>
    </row>
    <row r="13" spans="1:17" ht="12.75">
      <c r="A13" s="61">
        <v>9</v>
      </c>
      <c r="B13" s="62" t="s">
        <v>26</v>
      </c>
      <c r="C13" s="97">
        <v>1965</v>
      </c>
      <c r="D13" s="97">
        <v>5</v>
      </c>
      <c r="E13" s="97">
        <v>60</v>
      </c>
      <c r="F13" s="63">
        <v>2800.7</v>
      </c>
      <c r="G13" s="63">
        <v>2515.3</v>
      </c>
      <c r="H13" s="76">
        <f t="shared" si="0"/>
        <v>285.39999999999964</v>
      </c>
      <c r="I13" s="61">
        <f>49249.57*12</f>
        <v>590994.84</v>
      </c>
      <c r="J13" s="64">
        <v>0</v>
      </c>
      <c r="K13" s="66" t="s">
        <v>14</v>
      </c>
      <c r="L13" s="67" t="s">
        <v>15</v>
      </c>
      <c r="M13" s="67" t="s">
        <v>15</v>
      </c>
      <c r="N13" s="61" t="s">
        <v>15</v>
      </c>
      <c r="O13" s="61" t="s">
        <v>15</v>
      </c>
      <c r="P13" s="61" t="s">
        <v>15</v>
      </c>
      <c r="Q13" s="50"/>
    </row>
    <row r="14" spans="1:17" ht="12.75">
      <c r="A14" s="61">
        <v>10</v>
      </c>
      <c r="B14" s="62" t="s">
        <v>27</v>
      </c>
      <c r="C14" s="97">
        <v>1966</v>
      </c>
      <c r="D14" s="97">
        <v>5</v>
      </c>
      <c r="E14" s="97">
        <v>60</v>
      </c>
      <c r="F14" s="63">
        <v>2795</v>
      </c>
      <c r="G14" s="63">
        <v>2510.5</v>
      </c>
      <c r="H14" s="76">
        <f t="shared" si="0"/>
        <v>284.5</v>
      </c>
      <c r="I14" s="61">
        <f>49155.59*12</f>
        <v>589867.08</v>
      </c>
      <c r="J14" s="64">
        <v>0</v>
      </c>
      <c r="K14" s="66" t="s">
        <v>14</v>
      </c>
      <c r="L14" s="67" t="s">
        <v>15</v>
      </c>
      <c r="M14" s="67" t="s">
        <v>15</v>
      </c>
      <c r="N14" s="61" t="s">
        <v>15</v>
      </c>
      <c r="O14" s="61" t="s">
        <v>15</v>
      </c>
      <c r="P14" s="61" t="s">
        <v>15</v>
      </c>
      <c r="Q14" s="50"/>
    </row>
    <row r="15" spans="1:17" ht="12.75">
      <c r="A15" s="61">
        <v>11</v>
      </c>
      <c r="B15" s="62" t="s">
        <v>28</v>
      </c>
      <c r="C15" s="97">
        <v>1963</v>
      </c>
      <c r="D15" s="97">
        <v>4</v>
      </c>
      <c r="E15" s="97">
        <v>53</v>
      </c>
      <c r="F15" s="63">
        <v>2375.3</v>
      </c>
      <c r="G15" s="63">
        <v>2375.3</v>
      </c>
      <c r="H15" s="76">
        <f t="shared" si="0"/>
        <v>0</v>
      </c>
      <c r="I15" s="61">
        <f>46508.37*12</f>
        <v>558100.4400000001</v>
      </c>
      <c r="J15" s="64">
        <v>0</v>
      </c>
      <c r="K15" s="66" t="s">
        <v>14</v>
      </c>
      <c r="L15" s="67" t="s">
        <v>15</v>
      </c>
      <c r="M15" s="67" t="s">
        <v>15</v>
      </c>
      <c r="N15" s="61" t="s">
        <v>15</v>
      </c>
      <c r="O15" s="61" t="s">
        <v>15</v>
      </c>
      <c r="P15" s="61" t="s">
        <v>15</v>
      </c>
      <c r="Q15" s="50"/>
    </row>
    <row r="16" spans="1:17" ht="12.75">
      <c r="A16" s="61">
        <v>12</v>
      </c>
      <c r="B16" s="62" t="s">
        <v>29</v>
      </c>
      <c r="C16" s="97">
        <v>1966</v>
      </c>
      <c r="D16" s="97">
        <v>5</v>
      </c>
      <c r="E16" s="97">
        <v>60</v>
      </c>
      <c r="F16" s="63">
        <v>2790</v>
      </c>
      <c r="G16" s="63">
        <v>2531</v>
      </c>
      <c r="H16" s="76">
        <f t="shared" si="0"/>
        <v>259</v>
      </c>
      <c r="I16" s="61">
        <f>49556.98*12</f>
        <v>594683.76</v>
      </c>
      <c r="J16" s="64">
        <v>0</v>
      </c>
      <c r="K16" s="66" t="s">
        <v>14</v>
      </c>
      <c r="L16" s="67" t="s">
        <v>15</v>
      </c>
      <c r="M16" s="67" t="s">
        <v>15</v>
      </c>
      <c r="N16" s="61" t="s">
        <v>15</v>
      </c>
      <c r="O16" s="61" t="s">
        <v>15</v>
      </c>
      <c r="P16" s="61" t="s">
        <v>15</v>
      </c>
      <c r="Q16" s="50"/>
    </row>
    <row r="17" spans="1:17" ht="12.75">
      <c r="A17" s="61">
        <v>13</v>
      </c>
      <c r="B17" s="62" t="s">
        <v>30</v>
      </c>
      <c r="C17" s="97">
        <v>1970</v>
      </c>
      <c r="D17" s="97">
        <v>5</v>
      </c>
      <c r="E17" s="97">
        <v>75</v>
      </c>
      <c r="F17" s="63">
        <v>3512.5</v>
      </c>
      <c r="G17" s="63">
        <v>3136.8</v>
      </c>
      <c r="H17" s="76">
        <f t="shared" si="0"/>
        <v>375.6999999999998</v>
      </c>
      <c r="I17" s="61">
        <f>61418.54*12</f>
        <v>737022.48</v>
      </c>
      <c r="J17" s="64">
        <v>0</v>
      </c>
      <c r="K17" s="66" t="s">
        <v>14</v>
      </c>
      <c r="L17" s="67" t="s">
        <v>15</v>
      </c>
      <c r="M17" s="67" t="s">
        <v>15</v>
      </c>
      <c r="N17" s="61" t="s">
        <v>15</v>
      </c>
      <c r="O17" s="61" t="s">
        <v>15</v>
      </c>
      <c r="P17" s="61" t="s">
        <v>15</v>
      </c>
      <c r="Q17" s="50"/>
    </row>
    <row r="18" spans="1:17" ht="12.75">
      <c r="A18" s="61">
        <v>14</v>
      </c>
      <c r="B18" s="62" t="s">
        <v>31</v>
      </c>
      <c r="C18" s="97">
        <v>1952</v>
      </c>
      <c r="D18" s="97">
        <v>3</v>
      </c>
      <c r="E18" s="97">
        <v>36</v>
      </c>
      <c r="F18" s="63">
        <v>2353</v>
      </c>
      <c r="G18" s="63">
        <v>2162</v>
      </c>
      <c r="H18" s="76">
        <f t="shared" si="0"/>
        <v>191</v>
      </c>
      <c r="I18" s="61">
        <f>42331.96*12</f>
        <v>507983.52</v>
      </c>
      <c r="J18" s="64">
        <v>0</v>
      </c>
      <c r="K18" s="66" t="s">
        <v>14</v>
      </c>
      <c r="L18" s="67" t="s">
        <v>15</v>
      </c>
      <c r="M18" s="67" t="s">
        <v>15</v>
      </c>
      <c r="N18" s="61" t="s">
        <v>15</v>
      </c>
      <c r="O18" s="61" t="s">
        <v>15</v>
      </c>
      <c r="P18" s="61" t="s">
        <v>15</v>
      </c>
      <c r="Q18" s="50"/>
    </row>
    <row r="19" spans="1:17" ht="12.75">
      <c r="A19" s="61">
        <v>15</v>
      </c>
      <c r="B19" s="62" t="s">
        <v>32</v>
      </c>
      <c r="C19" s="97">
        <v>1987</v>
      </c>
      <c r="D19" s="97">
        <v>9</v>
      </c>
      <c r="E19" s="97">
        <v>105</v>
      </c>
      <c r="F19" s="63">
        <v>5723.3</v>
      </c>
      <c r="G19" s="63">
        <v>5723.3</v>
      </c>
      <c r="H19" s="76">
        <f t="shared" si="0"/>
        <v>0</v>
      </c>
      <c r="I19" s="61">
        <f>178280.81*12</f>
        <v>2139369.7199999997</v>
      </c>
      <c r="J19" s="64">
        <v>3</v>
      </c>
      <c r="K19" s="66" t="s">
        <v>14</v>
      </c>
      <c r="L19" s="67" t="s">
        <v>15</v>
      </c>
      <c r="M19" s="67" t="s">
        <v>15</v>
      </c>
      <c r="N19" s="61" t="s">
        <v>15</v>
      </c>
      <c r="O19" s="61" t="s">
        <v>15</v>
      </c>
      <c r="P19" s="61" t="s">
        <v>15</v>
      </c>
      <c r="Q19" s="50"/>
    </row>
    <row r="20" spans="1:18" s="74" customFormat="1" ht="11.25">
      <c r="A20" s="68"/>
      <c r="B20" s="69" t="s">
        <v>16</v>
      </c>
      <c r="C20" s="70"/>
      <c r="D20" s="70"/>
      <c r="E20" s="70"/>
      <c r="F20" s="56">
        <f>SUM(F5:F19)</f>
        <v>46294.8</v>
      </c>
      <c r="G20" s="56"/>
      <c r="H20" s="68"/>
      <c r="I20" s="68">
        <f>SUM(I5:I19)</f>
        <v>11723567.399999999</v>
      </c>
      <c r="J20" s="56"/>
      <c r="K20" s="71"/>
      <c r="L20" s="72"/>
      <c r="M20" s="72"/>
      <c r="N20" s="68"/>
      <c r="O20" s="68"/>
      <c r="P20" s="68"/>
      <c r="Q20" s="73"/>
      <c r="R20" s="73"/>
    </row>
    <row r="21" spans="1:17" ht="11.25">
      <c r="A21" s="61"/>
      <c r="B21" s="75"/>
      <c r="C21" s="64"/>
      <c r="D21" s="64"/>
      <c r="E21" s="64"/>
      <c r="F21" s="64"/>
      <c r="G21" s="64"/>
      <c r="H21" s="76"/>
      <c r="J21" s="64"/>
      <c r="K21" s="66"/>
      <c r="L21" s="87"/>
      <c r="M21" s="87"/>
      <c r="N21" s="88"/>
      <c r="O21" s="88"/>
      <c r="P21" s="88"/>
      <c r="Q21" s="50"/>
    </row>
    <row r="22" spans="1:17" ht="11.25">
      <c r="A22" s="61"/>
      <c r="B22" s="79"/>
      <c r="C22" s="64"/>
      <c r="D22" s="64"/>
      <c r="E22" s="64"/>
      <c r="F22" s="64"/>
      <c r="G22" s="64"/>
      <c r="H22" s="76"/>
      <c r="J22" s="64"/>
      <c r="K22" s="66"/>
      <c r="L22" s="77"/>
      <c r="M22" s="77"/>
      <c r="N22" s="78"/>
      <c r="O22" s="78"/>
      <c r="P22" s="78"/>
      <c r="Q22" s="50"/>
    </row>
    <row r="23" spans="1:17" ht="11.25">
      <c r="A23" s="61"/>
      <c r="B23" s="79"/>
      <c r="C23" s="64"/>
      <c r="D23" s="64"/>
      <c r="E23" s="64"/>
      <c r="F23" s="64"/>
      <c r="G23" s="64"/>
      <c r="H23" s="76"/>
      <c r="J23" s="64"/>
      <c r="K23" s="66"/>
      <c r="L23" s="77"/>
      <c r="M23" s="77"/>
      <c r="N23" s="78"/>
      <c r="O23" s="78"/>
      <c r="P23" s="78"/>
      <c r="Q23" s="50"/>
    </row>
    <row r="24" spans="1:17" ht="11.25">
      <c r="A24" s="61"/>
      <c r="B24" s="79"/>
      <c r="C24" s="64"/>
      <c r="D24" s="64"/>
      <c r="E24" s="64"/>
      <c r="F24" s="64"/>
      <c r="G24" s="64"/>
      <c r="H24" s="76"/>
      <c r="J24" s="64"/>
      <c r="K24" s="66"/>
      <c r="L24" s="77"/>
      <c r="M24" s="77"/>
      <c r="N24" s="78"/>
      <c r="O24" s="78"/>
      <c r="P24" s="78"/>
      <c r="Q24" s="50"/>
    </row>
    <row r="25" spans="1:17" ht="11.25">
      <c r="A25" s="61"/>
      <c r="B25" s="79"/>
      <c r="C25" s="64"/>
      <c r="D25" s="64"/>
      <c r="E25" s="64"/>
      <c r="F25" s="64"/>
      <c r="G25" s="64"/>
      <c r="H25" s="76"/>
      <c r="J25" s="64"/>
      <c r="K25" s="66"/>
      <c r="L25" s="77"/>
      <c r="M25" s="77"/>
      <c r="N25" s="78"/>
      <c r="O25" s="78"/>
      <c r="P25" s="78"/>
      <c r="Q25" s="50"/>
    </row>
    <row r="26" spans="1:17" ht="11.25">
      <c r="A26" s="61"/>
      <c r="B26" s="75"/>
      <c r="C26" s="64"/>
      <c r="D26" s="64"/>
      <c r="E26" s="64"/>
      <c r="F26" s="64"/>
      <c r="G26" s="64"/>
      <c r="H26" s="76"/>
      <c r="J26" s="64"/>
      <c r="K26" s="66"/>
      <c r="L26" s="77"/>
      <c r="M26" s="77"/>
      <c r="N26" s="78"/>
      <c r="O26" s="78"/>
      <c r="P26" s="78"/>
      <c r="Q26" s="50"/>
    </row>
    <row r="27" spans="1:17" ht="11.25">
      <c r="A27" s="61"/>
      <c r="B27" s="79"/>
      <c r="C27" s="64"/>
      <c r="D27" s="64"/>
      <c r="E27" s="64"/>
      <c r="F27" s="64"/>
      <c r="G27" s="64"/>
      <c r="H27" s="76"/>
      <c r="J27" s="64"/>
      <c r="K27" s="66"/>
      <c r="L27" s="77"/>
      <c r="M27" s="77"/>
      <c r="N27" s="78"/>
      <c r="O27" s="78"/>
      <c r="P27" s="78"/>
      <c r="Q27" s="50"/>
    </row>
    <row r="28" spans="1:17" ht="11.25">
      <c r="A28" s="61"/>
      <c r="B28" s="79"/>
      <c r="C28" s="64"/>
      <c r="D28" s="64"/>
      <c r="E28" s="64"/>
      <c r="F28" s="64"/>
      <c r="G28" s="64"/>
      <c r="H28" s="76"/>
      <c r="J28" s="64"/>
      <c r="K28" s="66"/>
      <c r="L28" s="77"/>
      <c r="M28" s="77"/>
      <c r="N28" s="78"/>
      <c r="O28" s="78"/>
      <c r="P28" s="78"/>
      <c r="Q28" s="50"/>
    </row>
    <row r="29" spans="1:17" ht="11.25">
      <c r="A29" s="61"/>
      <c r="B29" s="79"/>
      <c r="C29" s="64"/>
      <c r="D29" s="64"/>
      <c r="E29" s="64"/>
      <c r="F29" s="64"/>
      <c r="G29" s="64"/>
      <c r="H29" s="76"/>
      <c r="J29" s="64"/>
      <c r="K29" s="66"/>
      <c r="L29" s="77"/>
      <c r="M29" s="77"/>
      <c r="N29" s="78"/>
      <c r="O29" s="78"/>
      <c r="P29" s="78"/>
      <c r="Q29" s="50"/>
    </row>
    <row r="30" spans="1:17" ht="11.25">
      <c r="A30" s="61"/>
      <c r="B30" s="79"/>
      <c r="C30" s="64"/>
      <c r="D30" s="64"/>
      <c r="E30" s="64"/>
      <c r="F30" s="64"/>
      <c r="G30" s="64"/>
      <c r="H30" s="76"/>
      <c r="J30" s="64"/>
      <c r="K30" s="66"/>
      <c r="L30" s="77"/>
      <c r="M30" s="77"/>
      <c r="N30" s="78"/>
      <c r="O30" s="78"/>
      <c r="P30" s="78"/>
      <c r="Q30" s="50"/>
    </row>
    <row r="31" spans="1:17" ht="11.25">
      <c r="A31" s="61"/>
      <c r="B31" s="79"/>
      <c r="C31" s="64"/>
      <c r="D31" s="64"/>
      <c r="E31" s="64"/>
      <c r="F31" s="64"/>
      <c r="G31" s="64"/>
      <c r="H31" s="76"/>
      <c r="J31" s="64"/>
      <c r="K31" s="66"/>
      <c r="L31" s="77"/>
      <c r="M31" s="77"/>
      <c r="N31" s="78"/>
      <c r="O31" s="78"/>
      <c r="P31" s="78"/>
      <c r="Q31" s="50"/>
    </row>
    <row r="32" spans="1:17" ht="11.25">
      <c r="A32" s="61"/>
      <c r="B32" s="79"/>
      <c r="C32" s="64"/>
      <c r="D32" s="64"/>
      <c r="E32" s="64"/>
      <c r="F32" s="64"/>
      <c r="G32" s="64"/>
      <c r="H32" s="76"/>
      <c r="J32" s="64"/>
      <c r="K32" s="66"/>
      <c r="L32" s="77"/>
      <c r="M32" s="77"/>
      <c r="N32" s="78"/>
      <c r="O32" s="78"/>
      <c r="P32" s="78"/>
      <c r="Q32" s="50"/>
    </row>
    <row r="33" spans="1:17" ht="11.25">
      <c r="A33" s="61"/>
      <c r="B33" s="79"/>
      <c r="C33" s="64"/>
      <c r="D33" s="64"/>
      <c r="E33" s="64"/>
      <c r="F33" s="64"/>
      <c r="G33" s="64"/>
      <c r="H33" s="76"/>
      <c r="J33" s="64"/>
      <c r="K33" s="66"/>
      <c r="L33" s="77"/>
      <c r="M33" s="77"/>
      <c r="N33" s="78"/>
      <c r="O33" s="78"/>
      <c r="P33" s="78"/>
      <c r="Q33" s="50"/>
    </row>
    <row r="34" spans="1:17" ht="11.25">
      <c r="A34" s="61"/>
      <c r="B34" s="75"/>
      <c r="C34" s="64"/>
      <c r="D34" s="64"/>
      <c r="E34" s="64"/>
      <c r="F34" s="64"/>
      <c r="G34" s="64"/>
      <c r="H34" s="76"/>
      <c r="J34" s="64"/>
      <c r="K34" s="66"/>
      <c r="L34" s="77"/>
      <c r="M34" s="77"/>
      <c r="N34" s="78"/>
      <c r="O34" s="78"/>
      <c r="P34" s="78"/>
      <c r="Q34" s="50"/>
    </row>
    <row r="35" spans="1:17" ht="11.25">
      <c r="A35" s="61"/>
      <c r="B35" s="79"/>
      <c r="C35" s="64"/>
      <c r="D35" s="64"/>
      <c r="E35" s="64"/>
      <c r="F35" s="64"/>
      <c r="G35" s="64"/>
      <c r="H35" s="76"/>
      <c r="J35" s="64"/>
      <c r="K35" s="66"/>
      <c r="L35" s="77"/>
      <c r="M35" s="77"/>
      <c r="N35" s="78"/>
      <c r="O35" s="78"/>
      <c r="P35" s="78"/>
      <c r="Q35" s="50"/>
    </row>
    <row r="36" spans="1:17" ht="11.25">
      <c r="A36" s="61"/>
      <c r="B36" s="79"/>
      <c r="C36" s="64"/>
      <c r="D36" s="64"/>
      <c r="E36" s="64"/>
      <c r="F36" s="64"/>
      <c r="G36" s="64"/>
      <c r="H36" s="76"/>
      <c r="J36" s="64"/>
      <c r="K36" s="66"/>
      <c r="L36" s="77"/>
      <c r="M36" s="77"/>
      <c r="N36" s="78"/>
      <c r="O36" s="78"/>
      <c r="P36" s="78"/>
      <c r="Q36" s="50"/>
    </row>
    <row r="37" spans="1:17" ht="11.25">
      <c r="A37" s="61"/>
      <c r="B37" s="75"/>
      <c r="C37" s="64"/>
      <c r="D37" s="64"/>
      <c r="E37" s="64"/>
      <c r="F37" s="64"/>
      <c r="G37" s="64"/>
      <c r="H37" s="76"/>
      <c r="J37" s="64"/>
      <c r="K37" s="66"/>
      <c r="L37" s="77"/>
      <c r="M37" s="77"/>
      <c r="N37" s="78"/>
      <c r="O37" s="78"/>
      <c r="P37" s="78"/>
      <c r="Q37" s="50"/>
    </row>
    <row r="38" spans="1:17" ht="11.25">
      <c r="A38" s="61"/>
      <c r="B38" s="75"/>
      <c r="C38" s="64"/>
      <c r="D38" s="64"/>
      <c r="E38" s="64"/>
      <c r="F38" s="64"/>
      <c r="G38" s="64"/>
      <c r="H38" s="76"/>
      <c r="J38" s="64"/>
      <c r="K38" s="66"/>
      <c r="L38" s="77"/>
      <c r="M38" s="77"/>
      <c r="N38" s="78"/>
      <c r="O38" s="78"/>
      <c r="P38" s="78"/>
      <c r="Q38" s="50"/>
    </row>
    <row r="39" spans="1:17" ht="11.25">
      <c r="A39" s="61"/>
      <c r="B39" s="75"/>
      <c r="C39" s="64"/>
      <c r="D39" s="64"/>
      <c r="E39" s="64"/>
      <c r="F39" s="64"/>
      <c r="G39" s="64"/>
      <c r="H39" s="76"/>
      <c r="J39" s="64"/>
      <c r="K39" s="66"/>
      <c r="L39" s="77"/>
      <c r="M39" s="77"/>
      <c r="N39" s="78"/>
      <c r="O39" s="78"/>
      <c r="P39" s="78"/>
      <c r="Q39" s="50"/>
    </row>
    <row r="40" spans="1:17" ht="11.25">
      <c r="A40" s="61"/>
      <c r="B40" s="79"/>
      <c r="C40" s="64"/>
      <c r="D40" s="64"/>
      <c r="E40" s="64"/>
      <c r="F40" s="64"/>
      <c r="G40" s="64"/>
      <c r="H40" s="76"/>
      <c r="J40" s="64"/>
      <c r="K40" s="66"/>
      <c r="L40" s="77"/>
      <c r="M40" s="77"/>
      <c r="N40" s="78"/>
      <c r="O40" s="78"/>
      <c r="P40" s="78"/>
      <c r="Q40" s="50"/>
    </row>
    <row r="41" spans="1:17" ht="11.25">
      <c r="A41" s="61"/>
      <c r="B41" s="75"/>
      <c r="C41" s="64"/>
      <c r="D41" s="64"/>
      <c r="E41" s="64"/>
      <c r="F41" s="64"/>
      <c r="G41" s="64"/>
      <c r="H41" s="76"/>
      <c r="J41" s="64"/>
      <c r="K41" s="66"/>
      <c r="L41" s="77"/>
      <c r="M41" s="77"/>
      <c r="N41" s="78"/>
      <c r="O41" s="78"/>
      <c r="P41" s="78"/>
      <c r="Q41" s="50"/>
    </row>
    <row r="42" spans="1:17" ht="11.25">
      <c r="A42" s="61"/>
      <c r="B42" s="79"/>
      <c r="C42" s="64"/>
      <c r="D42" s="64"/>
      <c r="E42" s="64"/>
      <c r="F42" s="64"/>
      <c r="G42" s="64"/>
      <c r="H42" s="76"/>
      <c r="J42" s="64"/>
      <c r="K42" s="66"/>
      <c r="L42" s="77"/>
      <c r="M42" s="77"/>
      <c r="N42" s="78"/>
      <c r="O42" s="78"/>
      <c r="P42" s="78"/>
      <c r="Q42" s="50"/>
    </row>
    <row r="43" spans="1:17" ht="11.25">
      <c r="A43" s="61"/>
      <c r="B43" s="75"/>
      <c r="C43" s="64"/>
      <c r="D43" s="64"/>
      <c r="E43" s="64"/>
      <c r="F43" s="64"/>
      <c r="G43" s="64"/>
      <c r="H43" s="76"/>
      <c r="J43" s="64"/>
      <c r="K43" s="66"/>
      <c r="L43" s="77"/>
      <c r="M43" s="77"/>
      <c r="N43" s="78"/>
      <c r="O43" s="78"/>
      <c r="P43" s="78"/>
      <c r="Q43" s="50"/>
    </row>
    <row r="44" spans="1:17" ht="11.25">
      <c r="A44" s="61"/>
      <c r="B44" s="75"/>
      <c r="C44" s="64"/>
      <c r="D44" s="64"/>
      <c r="E44" s="64"/>
      <c r="F44" s="64"/>
      <c r="G44" s="64"/>
      <c r="H44" s="76"/>
      <c r="J44" s="64"/>
      <c r="K44" s="66"/>
      <c r="L44" s="77"/>
      <c r="M44" s="77"/>
      <c r="N44" s="78"/>
      <c r="O44" s="78"/>
      <c r="P44" s="78"/>
      <c r="Q44" s="50"/>
    </row>
    <row r="45" spans="1:17" ht="11.25">
      <c r="A45" s="61"/>
      <c r="B45" s="75"/>
      <c r="C45" s="64"/>
      <c r="D45" s="64"/>
      <c r="E45" s="64"/>
      <c r="F45" s="64"/>
      <c r="G45" s="64"/>
      <c r="H45" s="76"/>
      <c r="J45" s="64"/>
      <c r="K45" s="66"/>
      <c r="L45" s="77"/>
      <c r="M45" s="77"/>
      <c r="N45" s="78"/>
      <c r="O45" s="78"/>
      <c r="P45" s="78"/>
      <c r="Q45" s="50"/>
    </row>
    <row r="46" spans="1:17" ht="11.25">
      <c r="A46" s="61"/>
      <c r="B46" s="75"/>
      <c r="C46" s="64"/>
      <c r="D46" s="64"/>
      <c r="E46" s="64"/>
      <c r="F46" s="64"/>
      <c r="G46" s="64"/>
      <c r="H46" s="76"/>
      <c r="J46" s="64"/>
      <c r="K46" s="66"/>
      <c r="L46" s="77"/>
      <c r="M46" s="77"/>
      <c r="N46" s="78"/>
      <c r="O46" s="78"/>
      <c r="P46" s="78"/>
      <c r="Q46" s="50"/>
    </row>
    <row r="47" spans="1:17" ht="11.25">
      <c r="A47" s="61"/>
      <c r="B47" s="75"/>
      <c r="C47" s="64"/>
      <c r="D47" s="64"/>
      <c r="E47" s="64"/>
      <c r="F47" s="64"/>
      <c r="G47" s="64"/>
      <c r="H47" s="76"/>
      <c r="J47" s="64"/>
      <c r="K47" s="66"/>
      <c r="L47" s="77"/>
      <c r="M47" s="77"/>
      <c r="N47" s="78"/>
      <c r="O47" s="78"/>
      <c r="P47" s="78"/>
      <c r="Q47" s="50"/>
    </row>
    <row r="48" spans="1:17" ht="11.25">
      <c r="A48" s="61"/>
      <c r="B48" s="75"/>
      <c r="C48" s="61"/>
      <c r="D48" s="61"/>
      <c r="E48" s="61"/>
      <c r="F48" s="61"/>
      <c r="G48" s="61"/>
      <c r="H48" s="76"/>
      <c r="J48" s="61"/>
      <c r="K48" s="66"/>
      <c r="L48" s="77"/>
      <c r="M48" s="77"/>
      <c r="N48" s="78"/>
      <c r="O48" s="78"/>
      <c r="P48" s="78"/>
      <c r="Q48" s="50"/>
    </row>
    <row r="49" spans="1:17" ht="11.25">
      <c r="A49" s="61"/>
      <c r="B49" s="75"/>
      <c r="C49" s="61"/>
      <c r="D49" s="61"/>
      <c r="E49" s="61"/>
      <c r="F49" s="61"/>
      <c r="G49" s="61"/>
      <c r="H49" s="76"/>
      <c r="J49" s="61"/>
      <c r="K49" s="66"/>
      <c r="L49" s="77"/>
      <c r="M49" s="77"/>
      <c r="N49" s="78"/>
      <c r="O49" s="78"/>
      <c r="P49" s="78"/>
      <c r="Q49" s="50"/>
    </row>
    <row r="50" spans="1:17" ht="11.25">
      <c r="A50" s="61"/>
      <c r="B50" s="75"/>
      <c r="C50" s="64"/>
      <c r="D50" s="64"/>
      <c r="E50" s="64"/>
      <c r="F50" s="64"/>
      <c r="G50" s="64"/>
      <c r="H50" s="76"/>
      <c r="J50" s="64"/>
      <c r="K50" s="66"/>
      <c r="L50" s="77"/>
      <c r="M50" s="77"/>
      <c r="N50" s="78"/>
      <c r="O50" s="78"/>
      <c r="P50" s="78"/>
      <c r="Q50" s="50"/>
    </row>
    <row r="51" spans="1:17" ht="11.25">
      <c r="A51" s="61"/>
      <c r="B51" s="75"/>
      <c r="C51" s="64"/>
      <c r="D51" s="64"/>
      <c r="E51" s="64"/>
      <c r="F51" s="64"/>
      <c r="G51" s="64"/>
      <c r="H51" s="76"/>
      <c r="J51" s="64"/>
      <c r="K51" s="66"/>
      <c r="L51" s="77"/>
      <c r="M51" s="77"/>
      <c r="N51" s="78"/>
      <c r="O51" s="78"/>
      <c r="P51" s="78"/>
      <c r="Q51" s="50"/>
    </row>
    <row r="52" spans="1:17" ht="11.25">
      <c r="A52" s="80"/>
      <c r="B52" s="80"/>
      <c r="C52" s="81"/>
      <c r="D52" s="82"/>
      <c r="E52" s="83"/>
      <c r="F52" s="84"/>
      <c r="G52" s="84"/>
      <c r="H52" s="76"/>
      <c r="J52" s="85"/>
      <c r="K52" s="66"/>
      <c r="L52" s="77"/>
      <c r="M52" s="77"/>
      <c r="N52" s="78"/>
      <c r="O52" s="78"/>
      <c r="P52" s="78"/>
      <c r="Q52" s="50"/>
    </row>
    <row r="53" spans="1:17" ht="11.25">
      <c r="A53" s="61"/>
      <c r="B53" s="79"/>
      <c r="C53" s="64"/>
      <c r="D53" s="64"/>
      <c r="E53" s="64"/>
      <c r="F53" s="64"/>
      <c r="G53" s="64"/>
      <c r="H53" s="76"/>
      <c r="J53" s="64"/>
      <c r="K53" s="66"/>
      <c r="L53" s="77"/>
      <c r="M53" s="77"/>
      <c r="N53" s="78"/>
      <c r="O53" s="78"/>
      <c r="P53" s="78"/>
      <c r="Q53" s="50"/>
    </row>
    <row r="54" spans="1:17" ht="11.25">
      <c r="A54" s="61"/>
      <c r="B54" s="75"/>
      <c r="C54" s="64"/>
      <c r="D54" s="64"/>
      <c r="E54" s="64"/>
      <c r="F54" s="64"/>
      <c r="G54" s="64"/>
      <c r="H54" s="76"/>
      <c r="J54" s="64"/>
      <c r="K54" s="66"/>
      <c r="L54" s="77"/>
      <c r="M54" s="77"/>
      <c r="N54" s="78"/>
      <c r="O54" s="78"/>
      <c r="P54" s="78"/>
      <c r="Q54" s="50"/>
    </row>
    <row r="55" spans="1:16" ht="11.25">
      <c r="A55" s="91"/>
      <c r="B55" s="92"/>
      <c r="C55" s="77"/>
      <c r="D55" s="77"/>
      <c r="E55" s="77"/>
      <c r="F55" s="77"/>
      <c r="G55" s="77"/>
      <c r="H55" s="77"/>
      <c r="I55" s="86"/>
      <c r="J55" s="77"/>
      <c r="K55" s="77"/>
      <c r="L55" s="77"/>
      <c r="M55" s="77"/>
      <c r="N55" s="77"/>
      <c r="O55" s="77"/>
      <c r="P55" s="77"/>
    </row>
    <row r="56" spans="9:19" s="50" customFormat="1" ht="11.25">
      <c r="I56" s="54"/>
      <c r="S56" s="53"/>
    </row>
    <row r="57" s="50" customFormat="1" ht="11.25">
      <c r="I57" s="54"/>
    </row>
    <row r="58" s="50" customFormat="1" ht="11.25">
      <c r="I58" s="54"/>
    </row>
    <row r="59" s="50" customFormat="1" ht="11.25">
      <c r="I59" s="54"/>
    </row>
    <row r="60" s="50" customFormat="1" ht="11.25">
      <c r="I60" s="54"/>
    </row>
    <row r="61" s="50" customFormat="1" ht="11.25">
      <c r="I61" s="54"/>
    </row>
    <row r="62" s="50" customFormat="1" ht="11.25">
      <c r="I62" s="54"/>
    </row>
    <row r="63" s="50" customFormat="1" ht="11.25">
      <c r="I63" s="54"/>
    </row>
    <row r="64" s="50" customFormat="1" ht="11.25"/>
    <row r="65" s="50" customFormat="1" ht="11.25">
      <c r="I65" s="54"/>
    </row>
    <row r="66" s="50" customFormat="1" ht="11.25">
      <c r="I66" s="54"/>
    </row>
    <row r="67" s="50" customFormat="1" ht="11.25">
      <c r="I67" s="54"/>
    </row>
    <row r="68" s="50" customFormat="1" ht="11.25">
      <c r="I68" s="54"/>
    </row>
    <row r="69" s="50" customFormat="1" ht="11.25">
      <c r="I69" s="54"/>
    </row>
    <row r="70" s="50" customFormat="1" ht="11.25">
      <c r="I70" s="54"/>
    </row>
    <row r="71" s="50" customFormat="1" ht="11.25">
      <c r="I71" s="54"/>
    </row>
    <row r="72" s="50" customFormat="1" ht="11.25">
      <c r="I72" s="54"/>
    </row>
    <row r="73" s="50" customFormat="1" ht="11.25">
      <c r="I73" s="54"/>
    </row>
    <row r="74" s="50" customFormat="1" ht="11.25">
      <c r="I74" s="54"/>
    </row>
    <row r="75" s="50" customFormat="1" ht="11.25">
      <c r="I75" s="54"/>
    </row>
    <row r="76" s="50" customFormat="1" ht="11.25">
      <c r="I76" s="54"/>
    </row>
    <row r="77" s="50" customFormat="1" ht="11.25">
      <c r="I77" s="54"/>
    </row>
    <row r="78" s="50" customFormat="1" ht="11.25">
      <c r="I78" s="54"/>
    </row>
    <row r="79" s="50" customFormat="1" ht="11.25">
      <c r="I79" s="54"/>
    </row>
    <row r="80" s="50" customFormat="1" ht="11.25">
      <c r="I80" s="54"/>
    </row>
    <row r="81" s="50" customFormat="1" ht="11.25">
      <c r="I81" s="54"/>
    </row>
    <row r="82" s="50" customFormat="1" ht="11.25">
      <c r="I82" s="54"/>
    </row>
    <row r="83" s="50" customFormat="1" ht="11.25">
      <c r="I83" s="54"/>
    </row>
    <row r="84" s="50" customFormat="1" ht="11.25">
      <c r="I84" s="54"/>
    </row>
    <row r="85" s="50" customFormat="1" ht="11.25">
      <c r="I85" s="54"/>
    </row>
    <row r="86" s="50" customFormat="1" ht="11.25">
      <c r="I86" s="54"/>
    </row>
    <row r="87" s="50" customFormat="1" ht="11.25">
      <c r="I87" s="54"/>
    </row>
    <row r="88" s="50" customFormat="1" ht="11.25">
      <c r="I88" s="54"/>
    </row>
    <row r="89" s="50" customFormat="1" ht="11.25">
      <c r="I89" s="54"/>
    </row>
    <row r="90" s="50" customFormat="1" ht="11.25">
      <c r="I90" s="54"/>
    </row>
    <row r="91" s="50" customFormat="1" ht="11.25">
      <c r="I91" s="54"/>
    </row>
    <row r="92" s="50" customFormat="1" ht="11.25">
      <c r="I92" s="54"/>
    </row>
    <row r="93" s="50" customFormat="1" ht="11.25">
      <c r="I93" s="54"/>
    </row>
    <row r="94" s="50" customFormat="1" ht="11.25">
      <c r="I94" s="54"/>
    </row>
    <row r="95" s="50" customFormat="1" ht="11.25">
      <c r="I95" s="54"/>
    </row>
    <row r="96" s="50" customFormat="1" ht="11.25">
      <c r="I96" s="54"/>
    </row>
    <row r="97" s="50" customFormat="1" ht="11.25">
      <c r="I97" s="54"/>
    </row>
    <row r="98" s="50" customFormat="1" ht="11.25">
      <c r="I98" s="54"/>
    </row>
    <row r="99" s="50" customFormat="1" ht="11.25">
      <c r="I99" s="54"/>
    </row>
    <row r="100" s="50" customFormat="1" ht="11.25">
      <c r="I100" s="54"/>
    </row>
    <row r="101" s="50" customFormat="1" ht="11.25">
      <c r="I101" s="54"/>
    </row>
    <row r="102" s="50" customFormat="1" ht="11.25">
      <c r="I102" s="54"/>
    </row>
    <row r="103" s="50" customFormat="1" ht="11.25">
      <c r="I103" s="54"/>
    </row>
    <row r="104" s="50" customFormat="1" ht="11.25">
      <c r="I104" s="54"/>
    </row>
    <row r="105" s="50" customFormat="1" ht="11.25">
      <c r="I105" s="54"/>
    </row>
    <row r="106" s="50" customFormat="1" ht="11.25">
      <c r="I106" s="54"/>
    </row>
    <row r="107" s="50" customFormat="1" ht="11.25">
      <c r="I107" s="54"/>
    </row>
    <row r="108" s="50" customFormat="1" ht="11.25">
      <c r="I108" s="54"/>
    </row>
    <row r="109" s="50" customFormat="1" ht="11.25">
      <c r="I109" s="54"/>
    </row>
    <row r="110" s="50" customFormat="1" ht="11.25">
      <c r="I110" s="54"/>
    </row>
    <row r="111" s="50" customFormat="1" ht="11.25">
      <c r="I111" s="54"/>
    </row>
    <row r="112" s="50" customFormat="1" ht="11.25">
      <c r="I112" s="54"/>
    </row>
    <row r="113" s="50" customFormat="1" ht="11.25">
      <c r="I113" s="54"/>
    </row>
    <row r="114" s="50" customFormat="1" ht="11.25">
      <c r="I114" s="54"/>
    </row>
    <row r="115" s="50" customFormat="1" ht="11.25">
      <c r="I115" s="54"/>
    </row>
    <row r="116" s="50" customFormat="1" ht="11.25">
      <c r="I116" s="54"/>
    </row>
    <row r="117" s="50" customFormat="1" ht="11.25">
      <c r="I117" s="54"/>
    </row>
    <row r="118" s="50" customFormat="1" ht="11.25">
      <c r="I118" s="54"/>
    </row>
    <row r="119" s="50" customFormat="1" ht="11.25">
      <c r="I119" s="54"/>
    </row>
    <row r="120" s="50" customFormat="1" ht="11.25">
      <c r="I120" s="54"/>
    </row>
    <row r="121" s="50" customFormat="1" ht="11.25">
      <c r="I121" s="54"/>
    </row>
    <row r="122" spans="7:19" ht="11.25">
      <c r="G122" s="50"/>
      <c r="H122" s="50"/>
      <c r="I122" s="54"/>
      <c r="J122" s="50"/>
      <c r="K122" s="50"/>
      <c r="S122" s="50"/>
    </row>
    <row r="123" spans="7:11" ht="11.25">
      <c r="G123" s="50"/>
      <c r="H123" s="50"/>
      <c r="I123" s="54"/>
      <c r="J123" s="50"/>
      <c r="K123" s="50"/>
    </row>
    <row r="124" spans="7:11" ht="11.25">
      <c r="G124" s="50"/>
      <c r="H124" s="50"/>
      <c r="I124" s="54"/>
      <c r="J124" s="50"/>
      <c r="K124" s="50"/>
    </row>
    <row r="125" spans="7:11" ht="11.25">
      <c r="G125" s="50"/>
      <c r="H125" s="50"/>
      <c r="I125" s="54"/>
      <c r="J125" s="50"/>
      <c r="K125" s="50"/>
    </row>
    <row r="126" spans="7:11" ht="11.25">
      <c r="G126" s="50"/>
      <c r="H126" s="50"/>
      <c r="I126" s="54"/>
      <c r="J126" s="50"/>
      <c r="K126" s="50"/>
    </row>
    <row r="127" spans="7:11" ht="11.25">
      <c r="G127" s="50"/>
      <c r="H127" s="50"/>
      <c r="I127" s="54"/>
      <c r="J127" s="50"/>
      <c r="K127" s="50"/>
    </row>
    <row r="128" spans="7:11" ht="11.25">
      <c r="G128" s="50"/>
      <c r="H128" s="50"/>
      <c r="I128" s="54"/>
      <c r="J128" s="50"/>
      <c r="K128" s="50"/>
    </row>
    <row r="129" spans="7:11" ht="11.25">
      <c r="G129" s="50"/>
      <c r="H129" s="50"/>
      <c r="I129" s="54"/>
      <c r="J129" s="50"/>
      <c r="K129" s="50"/>
    </row>
    <row r="130" spans="7:11" ht="11.25">
      <c r="G130" s="50"/>
      <c r="H130" s="50"/>
      <c r="I130" s="54"/>
      <c r="J130" s="50"/>
      <c r="K130" s="50"/>
    </row>
    <row r="131" spans="7:11" ht="11.25">
      <c r="G131" s="50"/>
      <c r="H131" s="50"/>
      <c r="I131" s="54"/>
      <c r="J131" s="50"/>
      <c r="K131" s="50"/>
    </row>
    <row r="132" spans="7:11" ht="11.25">
      <c r="G132" s="50"/>
      <c r="H132" s="50"/>
      <c r="I132" s="54"/>
      <c r="J132" s="50"/>
      <c r="K132" s="50"/>
    </row>
    <row r="133" spans="7:11" ht="11.25">
      <c r="G133" s="50"/>
      <c r="H133" s="50"/>
      <c r="I133" s="54"/>
      <c r="J133" s="50"/>
      <c r="K133" s="50"/>
    </row>
    <row r="134" spans="7:11" ht="11.25">
      <c r="G134" s="50"/>
      <c r="H134" s="50"/>
      <c r="I134" s="54"/>
      <c r="J134" s="50"/>
      <c r="K134" s="50"/>
    </row>
    <row r="135" spans="7:11" ht="11.25">
      <c r="G135" s="50"/>
      <c r="H135" s="50"/>
      <c r="I135" s="54"/>
      <c r="J135" s="50"/>
      <c r="K135" s="50"/>
    </row>
    <row r="136" spans="7:11" ht="11.25">
      <c r="G136" s="50"/>
      <c r="H136" s="50"/>
      <c r="I136" s="54"/>
      <c r="J136" s="50"/>
      <c r="K136" s="50"/>
    </row>
    <row r="137" spans="7:11" ht="11.25">
      <c r="G137" s="50"/>
      <c r="H137" s="50"/>
      <c r="I137" s="54"/>
      <c r="J137" s="50"/>
      <c r="K137" s="50"/>
    </row>
    <row r="138" spans="7:11" ht="11.25">
      <c r="G138" s="50"/>
      <c r="H138" s="50"/>
      <c r="I138" s="54"/>
      <c r="J138" s="50"/>
      <c r="K138" s="50"/>
    </row>
    <row r="139" spans="7:11" ht="11.25">
      <c r="G139" s="50"/>
      <c r="H139" s="50"/>
      <c r="I139" s="54"/>
      <c r="J139" s="50"/>
      <c r="K139" s="50"/>
    </row>
    <row r="140" spans="7:11" ht="11.25">
      <c r="G140" s="50"/>
      <c r="H140" s="50"/>
      <c r="I140" s="54"/>
      <c r="J140" s="50"/>
      <c r="K140" s="50"/>
    </row>
    <row r="141" spans="7:11" ht="11.25">
      <c r="G141" s="50"/>
      <c r="H141" s="50"/>
      <c r="I141" s="54"/>
      <c r="J141" s="50"/>
      <c r="K141" s="50"/>
    </row>
    <row r="142" spans="7:11" ht="11.25">
      <c r="G142" s="50"/>
      <c r="H142" s="50"/>
      <c r="I142" s="54"/>
      <c r="J142" s="50"/>
      <c r="K142" s="50"/>
    </row>
    <row r="143" spans="7:11" ht="11.25">
      <c r="G143" s="50"/>
      <c r="H143" s="50"/>
      <c r="I143" s="54"/>
      <c r="J143" s="50"/>
      <c r="K143" s="50"/>
    </row>
    <row r="144" spans="7:11" ht="11.25">
      <c r="G144" s="50"/>
      <c r="H144" s="50"/>
      <c r="I144" s="54"/>
      <c r="J144" s="50"/>
      <c r="K144" s="50"/>
    </row>
    <row r="145" spans="7:11" ht="11.25">
      <c r="G145" s="50"/>
      <c r="H145" s="50"/>
      <c r="I145" s="54"/>
      <c r="J145" s="50"/>
      <c r="K145" s="50"/>
    </row>
    <row r="146" spans="7:11" ht="11.25">
      <c r="G146" s="50"/>
      <c r="H146" s="50"/>
      <c r="I146" s="54"/>
      <c r="J146" s="50"/>
      <c r="K146" s="50"/>
    </row>
    <row r="147" spans="7:11" ht="11.25">
      <c r="G147" s="50"/>
      <c r="H147" s="50"/>
      <c r="I147" s="54"/>
      <c r="J147" s="50"/>
      <c r="K147" s="50"/>
    </row>
    <row r="148" spans="7:11" ht="11.25">
      <c r="G148" s="50"/>
      <c r="H148" s="50"/>
      <c r="I148" s="54"/>
      <c r="J148" s="50"/>
      <c r="K148" s="50"/>
    </row>
    <row r="149" spans="7:11" ht="11.25">
      <c r="G149" s="50"/>
      <c r="H149" s="50"/>
      <c r="I149" s="54"/>
      <c r="J149" s="50"/>
      <c r="K149" s="50"/>
    </row>
    <row r="150" spans="7:11" ht="11.25">
      <c r="G150" s="50"/>
      <c r="H150" s="50"/>
      <c r="I150" s="54"/>
      <c r="J150" s="50"/>
      <c r="K150" s="50"/>
    </row>
    <row r="151" spans="7:11" ht="11.25">
      <c r="G151" s="50"/>
      <c r="H151" s="50"/>
      <c r="I151" s="54"/>
      <c r="J151" s="50"/>
      <c r="K151" s="50"/>
    </row>
    <row r="152" spans="7:11" ht="11.25">
      <c r="G152" s="50"/>
      <c r="H152" s="50"/>
      <c r="I152" s="54"/>
      <c r="J152" s="50"/>
      <c r="K152" s="50"/>
    </row>
    <row r="153" spans="7:11" ht="11.25">
      <c r="G153" s="50"/>
      <c r="H153" s="50"/>
      <c r="I153" s="54"/>
      <c r="J153" s="50"/>
      <c r="K153" s="50"/>
    </row>
    <row r="154" spans="7:11" ht="11.25">
      <c r="G154" s="50"/>
      <c r="H154" s="50"/>
      <c r="I154" s="54"/>
      <c r="J154" s="50"/>
      <c r="K154" s="50"/>
    </row>
    <row r="155" spans="7:11" ht="11.25">
      <c r="G155" s="50"/>
      <c r="H155" s="50"/>
      <c r="I155" s="54"/>
      <c r="J155" s="50"/>
      <c r="K155" s="50"/>
    </row>
    <row r="156" spans="7:11" ht="11.25">
      <c r="G156" s="50"/>
      <c r="H156" s="50"/>
      <c r="I156" s="54"/>
      <c r="J156" s="50"/>
      <c r="K156" s="50"/>
    </row>
    <row r="157" spans="7:11" ht="11.25">
      <c r="G157" s="50"/>
      <c r="H157" s="50"/>
      <c r="I157" s="54"/>
      <c r="J157" s="50"/>
      <c r="K157" s="50"/>
    </row>
    <row r="158" spans="7:11" ht="11.25">
      <c r="G158" s="50"/>
      <c r="H158" s="50"/>
      <c r="I158" s="54"/>
      <c r="J158" s="50"/>
      <c r="K158" s="50"/>
    </row>
    <row r="159" spans="7:11" ht="11.25">
      <c r="G159" s="50"/>
      <c r="H159" s="50"/>
      <c r="I159" s="54"/>
      <c r="J159" s="50"/>
      <c r="K159" s="50"/>
    </row>
    <row r="160" spans="7:11" ht="11.25">
      <c r="G160" s="50"/>
      <c r="H160" s="50"/>
      <c r="I160" s="54"/>
      <c r="J160" s="50"/>
      <c r="K160" s="50"/>
    </row>
    <row r="161" spans="7:11" ht="11.25">
      <c r="G161" s="50"/>
      <c r="H161" s="50"/>
      <c r="I161" s="54"/>
      <c r="J161" s="50"/>
      <c r="K161" s="50"/>
    </row>
    <row r="162" spans="7:11" ht="11.25">
      <c r="G162" s="50"/>
      <c r="H162" s="50"/>
      <c r="I162" s="54"/>
      <c r="J162" s="50"/>
      <c r="K162" s="50"/>
    </row>
    <row r="163" spans="7:11" ht="11.25">
      <c r="G163" s="50"/>
      <c r="H163" s="50"/>
      <c r="I163" s="54"/>
      <c r="J163" s="50"/>
      <c r="K163" s="50"/>
    </row>
    <row r="164" spans="7:11" ht="11.25">
      <c r="G164" s="50"/>
      <c r="H164" s="50"/>
      <c r="I164" s="54"/>
      <c r="J164" s="50"/>
      <c r="K164" s="50"/>
    </row>
    <row r="165" spans="7:11" ht="11.25">
      <c r="G165" s="50"/>
      <c r="H165" s="50"/>
      <c r="I165" s="54"/>
      <c r="J165" s="50"/>
      <c r="K165" s="50"/>
    </row>
    <row r="166" spans="7:11" ht="11.25">
      <c r="G166" s="50"/>
      <c r="H166" s="50"/>
      <c r="I166" s="54"/>
      <c r="J166" s="50"/>
      <c r="K166" s="50"/>
    </row>
    <row r="167" spans="7:11" ht="11.25">
      <c r="G167" s="50"/>
      <c r="H167" s="50"/>
      <c r="I167" s="54"/>
      <c r="J167" s="50"/>
      <c r="K167" s="50"/>
    </row>
    <row r="168" spans="7:11" ht="11.25">
      <c r="G168" s="50"/>
      <c r="H168" s="50"/>
      <c r="I168" s="54"/>
      <c r="J168" s="50"/>
      <c r="K168" s="50"/>
    </row>
    <row r="169" spans="7:11" ht="11.25">
      <c r="G169" s="50"/>
      <c r="H169" s="50"/>
      <c r="I169" s="54"/>
      <c r="J169" s="50"/>
      <c r="K169" s="50"/>
    </row>
    <row r="170" spans="7:11" ht="11.25">
      <c r="G170" s="50"/>
      <c r="H170" s="50"/>
      <c r="I170" s="54"/>
      <c r="J170" s="50"/>
      <c r="K170" s="50"/>
    </row>
    <row r="171" spans="7:11" ht="11.25">
      <c r="G171" s="50"/>
      <c r="H171" s="50"/>
      <c r="I171" s="54"/>
      <c r="J171" s="50"/>
      <c r="K171" s="50"/>
    </row>
    <row r="172" spans="7:11" ht="11.25">
      <c r="G172" s="50"/>
      <c r="H172" s="50"/>
      <c r="I172" s="54"/>
      <c r="J172" s="50"/>
      <c r="K172" s="50"/>
    </row>
    <row r="173" spans="7:11" ht="11.25">
      <c r="G173" s="50"/>
      <c r="H173" s="50"/>
      <c r="I173" s="54"/>
      <c r="J173" s="50"/>
      <c r="K173" s="50"/>
    </row>
    <row r="174" spans="7:11" ht="11.25">
      <c r="G174" s="50"/>
      <c r="H174" s="50"/>
      <c r="I174" s="54"/>
      <c r="J174" s="50"/>
      <c r="K174" s="50"/>
    </row>
    <row r="175" spans="7:11" ht="11.25">
      <c r="G175" s="50"/>
      <c r="H175" s="50"/>
      <c r="I175" s="54"/>
      <c r="J175" s="50"/>
      <c r="K175" s="50"/>
    </row>
    <row r="176" spans="7:11" ht="11.25">
      <c r="G176" s="50"/>
      <c r="H176" s="50"/>
      <c r="I176" s="54"/>
      <c r="J176" s="50"/>
      <c r="K176" s="50"/>
    </row>
    <row r="177" spans="7:11" ht="11.25">
      <c r="G177" s="50"/>
      <c r="H177" s="50"/>
      <c r="I177" s="54"/>
      <c r="J177" s="50"/>
      <c r="K177" s="50"/>
    </row>
    <row r="178" spans="7:11" ht="11.25">
      <c r="G178" s="50"/>
      <c r="H178" s="50"/>
      <c r="I178" s="54"/>
      <c r="J178" s="50"/>
      <c r="K178" s="50"/>
    </row>
    <row r="179" spans="7:11" ht="11.25">
      <c r="G179" s="50"/>
      <c r="H179" s="50"/>
      <c r="I179" s="54"/>
      <c r="J179" s="50"/>
      <c r="K179" s="50"/>
    </row>
    <row r="180" spans="7:11" ht="11.25">
      <c r="G180" s="50"/>
      <c r="H180" s="50"/>
      <c r="I180" s="54"/>
      <c r="J180" s="50"/>
      <c r="K180" s="50"/>
    </row>
    <row r="181" spans="7:11" ht="11.25">
      <c r="G181" s="50"/>
      <c r="H181" s="50"/>
      <c r="I181" s="54"/>
      <c r="J181" s="50"/>
      <c r="K181" s="50"/>
    </row>
    <row r="182" spans="7:11" ht="11.25">
      <c r="G182" s="50"/>
      <c r="H182" s="50"/>
      <c r="I182" s="54"/>
      <c r="J182" s="50"/>
      <c r="K182" s="50"/>
    </row>
    <row r="183" spans="7:11" ht="11.25">
      <c r="G183" s="50"/>
      <c r="H183" s="50"/>
      <c r="I183" s="54"/>
      <c r="J183" s="50"/>
      <c r="K183" s="50"/>
    </row>
    <row r="184" spans="7:11" ht="11.25">
      <c r="G184" s="50"/>
      <c r="H184" s="50"/>
      <c r="I184" s="54"/>
      <c r="J184" s="50"/>
      <c r="K184" s="50"/>
    </row>
    <row r="185" spans="7:11" ht="11.25">
      <c r="G185" s="50"/>
      <c r="H185" s="50"/>
      <c r="I185" s="54"/>
      <c r="J185" s="50"/>
      <c r="K185" s="50"/>
    </row>
    <row r="186" spans="7:11" ht="11.25">
      <c r="G186" s="50"/>
      <c r="H186" s="50"/>
      <c r="I186" s="54"/>
      <c r="J186" s="50"/>
      <c r="K186" s="50"/>
    </row>
    <row r="187" spans="7:11" ht="11.25">
      <c r="G187" s="50"/>
      <c r="H187" s="50"/>
      <c r="I187" s="54"/>
      <c r="J187" s="50"/>
      <c r="K187" s="50"/>
    </row>
    <row r="188" spans="7:11" ht="11.25">
      <c r="G188" s="50"/>
      <c r="H188" s="50"/>
      <c r="I188" s="54"/>
      <c r="J188" s="50"/>
      <c r="K188" s="50"/>
    </row>
    <row r="189" spans="7:11" ht="11.25">
      <c r="G189" s="50"/>
      <c r="H189" s="50"/>
      <c r="I189" s="54"/>
      <c r="J189" s="50"/>
      <c r="K189" s="50"/>
    </row>
    <row r="190" spans="7:11" ht="11.25">
      <c r="G190" s="50"/>
      <c r="H190" s="50"/>
      <c r="I190" s="54"/>
      <c r="J190" s="50"/>
      <c r="K190" s="50"/>
    </row>
    <row r="191" spans="7:11" ht="11.25">
      <c r="G191" s="50"/>
      <c r="H191" s="50"/>
      <c r="I191" s="54"/>
      <c r="J191" s="50"/>
      <c r="K191" s="50"/>
    </row>
    <row r="192" spans="7:11" ht="11.25">
      <c r="G192" s="50"/>
      <c r="H192" s="50"/>
      <c r="I192" s="54"/>
      <c r="J192" s="50"/>
      <c r="K192" s="50"/>
    </row>
    <row r="193" spans="7:11" ht="11.25">
      <c r="G193" s="50"/>
      <c r="H193" s="50"/>
      <c r="I193" s="54"/>
      <c r="J193" s="50"/>
      <c r="K193" s="50"/>
    </row>
    <row r="194" spans="7:11" ht="11.25">
      <c r="G194" s="50"/>
      <c r="H194" s="50"/>
      <c r="I194" s="54"/>
      <c r="J194" s="50"/>
      <c r="K194" s="50"/>
    </row>
    <row r="195" spans="7:11" ht="11.25">
      <c r="G195" s="50"/>
      <c r="H195" s="50"/>
      <c r="I195" s="54"/>
      <c r="J195" s="50"/>
      <c r="K195" s="50"/>
    </row>
    <row r="196" spans="7:11" ht="11.25">
      <c r="G196" s="50"/>
      <c r="H196" s="50"/>
      <c r="I196" s="54"/>
      <c r="J196" s="50"/>
      <c r="K196" s="50"/>
    </row>
    <row r="197" spans="7:11" ht="11.25">
      <c r="G197" s="50"/>
      <c r="H197" s="50"/>
      <c r="I197" s="54"/>
      <c r="J197" s="50"/>
      <c r="K197" s="50"/>
    </row>
    <row r="198" spans="7:11" ht="11.25">
      <c r="G198" s="50"/>
      <c r="H198" s="50"/>
      <c r="I198" s="54"/>
      <c r="J198" s="50"/>
      <c r="K198" s="50"/>
    </row>
    <row r="199" spans="7:11" ht="11.25">
      <c r="G199" s="50"/>
      <c r="H199" s="50"/>
      <c r="I199" s="54"/>
      <c r="J199" s="50"/>
      <c r="K199" s="50"/>
    </row>
    <row r="200" spans="7:11" ht="11.25">
      <c r="G200" s="50"/>
      <c r="H200" s="50"/>
      <c r="I200" s="54"/>
      <c r="J200" s="50"/>
      <c r="K200" s="50"/>
    </row>
    <row r="201" spans="7:11" ht="11.25">
      <c r="G201" s="50"/>
      <c r="H201" s="50"/>
      <c r="I201" s="54"/>
      <c r="J201" s="50"/>
      <c r="K201" s="50"/>
    </row>
    <row r="202" spans="7:11" ht="11.25">
      <c r="G202" s="50"/>
      <c r="H202" s="50"/>
      <c r="I202" s="54"/>
      <c r="J202" s="50"/>
      <c r="K202" s="50"/>
    </row>
    <row r="203" spans="7:11" ht="11.25">
      <c r="G203" s="50"/>
      <c r="H203" s="50"/>
      <c r="I203" s="54"/>
      <c r="J203" s="50"/>
      <c r="K203" s="50"/>
    </row>
    <row r="204" spans="7:11" ht="11.25">
      <c r="G204" s="50"/>
      <c r="H204" s="50"/>
      <c r="I204" s="54"/>
      <c r="J204" s="50"/>
      <c r="K204" s="50"/>
    </row>
    <row r="205" spans="7:11" ht="11.25">
      <c r="G205" s="50"/>
      <c r="H205" s="50"/>
      <c r="I205" s="54"/>
      <c r="J205" s="50"/>
      <c r="K205" s="50"/>
    </row>
    <row r="206" spans="7:11" ht="11.25">
      <c r="G206" s="50"/>
      <c r="H206" s="50"/>
      <c r="I206" s="54"/>
      <c r="J206" s="50"/>
      <c r="K206" s="50"/>
    </row>
    <row r="207" spans="7:11" ht="11.25">
      <c r="G207" s="50"/>
      <c r="H207" s="50"/>
      <c r="I207" s="54"/>
      <c r="J207" s="50"/>
      <c r="K207" s="50"/>
    </row>
    <row r="208" spans="7:11" ht="11.25">
      <c r="G208" s="50"/>
      <c r="H208" s="50"/>
      <c r="I208" s="54"/>
      <c r="J208" s="50"/>
      <c r="K208" s="50"/>
    </row>
    <row r="209" spans="7:11" ht="11.25">
      <c r="G209" s="50"/>
      <c r="H209" s="50"/>
      <c r="I209" s="54"/>
      <c r="J209" s="50"/>
      <c r="K209" s="50"/>
    </row>
    <row r="210" spans="7:11" ht="11.25">
      <c r="G210" s="50"/>
      <c r="H210" s="50"/>
      <c r="I210" s="54"/>
      <c r="J210" s="50"/>
      <c r="K210" s="50"/>
    </row>
    <row r="211" spans="7:11" ht="11.25">
      <c r="G211" s="50"/>
      <c r="H211" s="50"/>
      <c r="I211" s="54"/>
      <c r="J211" s="50"/>
      <c r="K211" s="50"/>
    </row>
    <row r="212" spans="7:11" ht="11.25">
      <c r="G212" s="50"/>
      <c r="H212" s="50"/>
      <c r="I212" s="54"/>
      <c r="J212" s="50"/>
      <c r="K212" s="50"/>
    </row>
    <row r="213" spans="7:11" ht="11.25">
      <c r="G213" s="50"/>
      <c r="H213" s="50"/>
      <c r="I213" s="54"/>
      <c r="J213" s="50"/>
      <c r="K213" s="50"/>
    </row>
    <row r="214" spans="7:11" ht="11.25">
      <c r="G214" s="50"/>
      <c r="H214" s="50"/>
      <c r="I214" s="54"/>
      <c r="J214" s="50"/>
      <c r="K214" s="50"/>
    </row>
    <row r="215" spans="7:11" ht="11.25">
      <c r="G215" s="50"/>
      <c r="H215" s="50"/>
      <c r="I215" s="54"/>
      <c r="J215" s="50"/>
      <c r="K215" s="50"/>
    </row>
    <row r="216" spans="7:11" ht="11.25">
      <c r="G216" s="50"/>
      <c r="H216" s="50"/>
      <c r="I216" s="54"/>
      <c r="J216" s="50"/>
      <c r="K216" s="50"/>
    </row>
    <row r="217" spans="7:11" ht="11.25">
      <c r="G217" s="50"/>
      <c r="H217" s="50"/>
      <c r="I217" s="54"/>
      <c r="J217" s="50"/>
      <c r="K217" s="50"/>
    </row>
    <row r="218" spans="7:11" ht="11.25">
      <c r="G218" s="50"/>
      <c r="H218" s="50"/>
      <c r="I218" s="54"/>
      <c r="J218" s="50"/>
      <c r="K218" s="50"/>
    </row>
    <row r="219" spans="7:11" ht="11.25">
      <c r="G219" s="50"/>
      <c r="H219" s="50"/>
      <c r="I219" s="54"/>
      <c r="J219" s="50"/>
      <c r="K219" s="50"/>
    </row>
    <row r="220" spans="7:11" ht="11.25">
      <c r="G220" s="50"/>
      <c r="H220" s="50"/>
      <c r="I220" s="54"/>
      <c r="J220" s="50"/>
      <c r="K220" s="50"/>
    </row>
    <row r="221" spans="7:11" ht="11.25">
      <c r="G221" s="50"/>
      <c r="H221" s="50"/>
      <c r="I221" s="54"/>
      <c r="J221" s="50"/>
      <c r="K221" s="50"/>
    </row>
    <row r="222" spans="7:11" ht="11.25">
      <c r="G222" s="50"/>
      <c r="H222" s="50"/>
      <c r="I222" s="54"/>
      <c r="J222" s="50"/>
      <c r="K222" s="50"/>
    </row>
    <row r="223" spans="7:11" ht="11.25">
      <c r="G223" s="50"/>
      <c r="H223" s="50"/>
      <c r="I223" s="54"/>
      <c r="J223" s="50"/>
      <c r="K223" s="50"/>
    </row>
    <row r="224" spans="7:11" ht="11.25">
      <c r="G224" s="50"/>
      <c r="H224" s="50"/>
      <c r="I224" s="54"/>
      <c r="J224" s="50"/>
      <c r="K224" s="50"/>
    </row>
    <row r="225" spans="7:11" ht="11.25">
      <c r="G225" s="50"/>
      <c r="H225" s="50"/>
      <c r="I225" s="54"/>
      <c r="J225" s="50"/>
      <c r="K225" s="50"/>
    </row>
    <row r="226" spans="7:11" ht="11.25">
      <c r="G226" s="50"/>
      <c r="H226" s="50"/>
      <c r="I226" s="54"/>
      <c r="J226" s="50"/>
      <c r="K226" s="50"/>
    </row>
    <row r="227" spans="7:11" ht="11.25">
      <c r="G227" s="50"/>
      <c r="H227" s="50"/>
      <c r="I227" s="54"/>
      <c r="J227" s="50"/>
      <c r="K227" s="50"/>
    </row>
    <row r="228" spans="7:11" ht="11.25">
      <c r="G228" s="50"/>
      <c r="H228" s="50"/>
      <c r="I228" s="54"/>
      <c r="J228" s="50"/>
      <c r="K228" s="50"/>
    </row>
    <row r="229" spans="7:11" ht="11.25">
      <c r="G229" s="50"/>
      <c r="H229" s="50"/>
      <c r="I229" s="54"/>
      <c r="J229" s="50"/>
      <c r="K229" s="50"/>
    </row>
    <row r="230" spans="7:11" ht="11.25">
      <c r="G230" s="50"/>
      <c r="H230" s="50"/>
      <c r="I230" s="54"/>
      <c r="J230" s="50"/>
      <c r="K230" s="50"/>
    </row>
    <row r="231" spans="7:11" ht="11.25">
      <c r="G231" s="50"/>
      <c r="H231" s="50"/>
      <c r="I231" s="54"/>
      <c r="J231" s="50"/>
      <c r="K231" s="50"/>
    </row>
    <row r="232" spans="7:11" ht="11.25">
      <c r="G232" s="50"/>
      <c r="H232" s="50"/>
      <c r="I232" s="54"/>
      <c r="J232" s="50"/>
      <c r="K232" s="50"/>
    </row>
    <row r="233" spans="7:11" ht="11.25">
      <c r="G233" s="50"/>
      <c r="H233" s="50"/>
      <c r="I233" s="54"/>
      <c r="J233" s="50"/>
      <c r="K233" s="50"/>
    </row>
    <row r="234" spans="7:11" ht="11.25">
      <c r="G234" s="50"/>
      <c r="H234" s="50"/>
      <c r="I234" s="54"/>
      <c r="J234" s="50"/>
      <c r="K234" s="50"/>
    </row>
    <row r="235" spans="7:11" ht="11.25">
      <c r="G235" s="50"/>
      <c r="H235" s="50"/>
      <c r="I235" s="54"/>
      <c r="J235" s="50"/>
      <c r="K235" s="50"/>
    </row>
    <row r="236" spans="7:11" ht="11.25">
      <c r="G236" s="50"/>
      <c r="H236" s="50"/>
      <c r="I236" s="54"/>
      <c r="J236" s="50"/>
      <c r="K236" s="50"/>
    </row>
    <row r="237" spans="7:11" ht="11.25">
      <c r="G237" s="50"/>
      <c r="H237" s="50"/>
      <c r="I237" s="54"/>
      <c r="J237" s="50"/>
      <c r="K237" s="50"/>
    </row>
    <row r="238" spans="7:11" ht="11.25">
      <c r="G238" s="50"/>
      <c r="H238" s="50"/>
      <c r="I238" s="54"/>
      <c r="J238" s="50"/>
      <c r="K238" s="50"/>
    </row>
    <row r="239" spans="7:11" ht="11.25">
      <c r="G239" s="50"/>
      <c r="H239" s="50"/>
      <c r="I239" s="54"/>
      <c r="J239" s="50"/>
      <c r="K239" s="50"/>
    </row>
    <row r="240" spans="7:11" ht="11.25">
      <c r="G240" s="50"/>
      <c r="H240" s="50"/>
      <c r="I240" s="54"/>
      <c r="J240" s="50"/>
      <c r="K240" s="50"/>
    </row>
    <row r="241" spans="7:11" ht="11.25">
      <c r="G241" s="50"/>
      <c r="H241" s="50"/>
      <c r="I241" s="54"/>
      <c r="J241" s="50"/>
      <c r="K241" s="50"/>
    </row>
    <row r="242" spans="7:11" ht="11.25">
      <c r="G242" s="50"/>
      <c r="H242" s="50"/>
      <c r="I242" s="54"/>
      <c r="J242" s="50"/>
      <c r="K242" s="50"/>
    </row>
    <row r="243" spans="7:11" ht="11.25">
      <c r="G243" s="50"/>
      <c r="H243" s="50"/>
      <c r="I243" s="54"/>
      <c r="J243" s="50"/>
      <c r="K243" s="50"/>
    </row>
    <row r="244" spans="7:11" ht="11.25">
      <c r="G244" s="50"/>
      <c r="H244" s="50"/>
      <c r="I244" s="54"/>
      <c r="J244" s="50"/>
      <c r="K244" s="50"/>
    </row>
    <row r="245" spans="7:11" ht="11.25">
      <c r="G245" s="50"/>
      <c r="H245" s="50"/>
      <c r="I245" s="54"/>
      <c r="J245" s="50"/>
      <c r="K245" s="50"/>
    </row>
    <row r="246" spans="7:11" ht="11.25">
      <c r="G246" s="50"/>
      <c r="H246" s="50"/>
      <c r="I246" s="54"/>
      <c r="J246" s="50"/>
      <c r="K246" s="50"/>
    </row>
    <row r="247" spans="7:11" ht="11.25">
      <c r="G247" s="50"/>
      <c r="H247" s="50"/>
      <c r="I247" s="54"/>
      <c r="J247" s="50"/>
      <c r="K247" s="50"/>
    </row>
    <row r="248" spans="7:11" ht="11.25">
      <c r="G248" s="50"/>
      <c r="H248" s="50"/>
      <c r="I248" s="54"/>
      <c r="J248" s="50"/>
      <c r="K248" s="50"/>
    </row>
    <row r="249" spans="7:11" ht="11.25">
      <c r="G249" s="50"/>
      <c r="H249" s="50"/>
      <c r="I249" s="54"/>
      <c r="J249" s="50"/>
      <c r="K249" s="50"/>
    </row>
    <row r="250" spans="7:11" ht="11.25">
      <c r="G250" s="50"/>
      <c r="H250" s="50"/>
      <c r="I250" s="54"/>
      <c r="J250" s="50"/>
      <c r="K250" s="50"/>
    </row>
    <row r="251" spans="7:11" ht="11.25">
      <c r="G251" s="50"/>
      <c r="H251" s="50"/>
      <c r="I251" s="54"/>
      <c r="J251" s="50"/>
      <c r="K251" s="50"/>
    </row>
    <row r="252" spans="7:11" ht="11.25">
      <c r="G252" s="50"/>
      <c r="H252" s="50"/>
      <c r="I252" s="54"/>
      <c r="J252" s="50"/>
      <c r="K252" s="50"/>
    </row>
    <row r="253" spans="7:11" ht="11.25">
      <c r="G253" s="50"/>
      <c r="H253" s="50"/>
      <c r="I253" s="54"/>
      <c r="J253" s="50"/>
      <c r="K253" s="50"/>
    </row>
    <row r="254" spans="7:11" ht="11.25">
      <c r="G254" s="50"/>
      <c r="H254" s="50"/>
      <c r="I254" s="54"/>
      <c r="J254" s="50"/>
      <c r="K254" s="50"/>
    </row>
    <row r="255" spans="7:11" ht="11.25">
      <c r="G255" s="50"/>
      <c r="H255" s="50"/>
      <c r="I255" s="54"/>
      <c r="J255" s="50"/>
      <c r="K255" s="50"/>
    </row>
    <row r="256" spans="7:11" ht="11.25">
      <c r="G256" s="50"/>
      <c r="H256" s="50"/>
      <c r="I256" s="54"/>
      <c r="J256" s="50"/>
      <c r="K256" s="50"/>
    </row>
    <row r="257" spans="7:11" ht="11.25">
      <c r="G257" s="50"/>
      <c r="H257" s="50"/>
      <c r="I257" s="54"/>
      <c r="J257" s="50"/>
      <c r="K257" s="50"/>
    </row>
    <row r="258" spans="7:11" ht="11.25">
      <c r="G258" s="50"/>
      <c r="H258" s="50"/>
      <c r="I258" s="54"/>
      <c r="J258" s="50"/>
      <c r="K258" s="50"/>
    </row>
    <row r="259" spans="7:11" ht="11.25">
      <c r="G259" s="50"/>
      <c r="H259" s="50"/>
      <c r="I259" s="54"/>
      <c r="J259" s="50"/>
      <c r="K259" s="50"/>
    </row>
    <row r="260" spans="7:11" ht="11.25">
      <c r="G260" s="50"/>
      <c r="H260" s="50"/>
      <c r="I260" s="54"/>
      <c r="J260" s="50"/>
      <c r="K260" s="50"/>
    </row>
    <row r="261" spans="7:11" ht="11.25">
      <c r="G261" s="50"/>
      <c r="H261" s="50"/>
      <c r="I261" s="54"/>
      <c r="J261" s="50"/>
      <c r="K261" s="50"/>
    </row>
    <row r="262" spans="7:11" ht="11.25">
      <c r="G262" s="50"/>
      <c r="H262" s="50"/>
      <c r="I262" s="54"/>
      <c r="J262" s="50"/>
      <c r="K262" s="50"/>
    </row>
    <row r="263" spans="7:11" ht="11.25">
      <c r="G263" s="50"/>
      <c r="H263" s="50"/>
      <c r="I263" s="54"/>
      <c r="J263" s="50"/>
      <c r="K263" s="50"/>
    </row>
    <row r="264" spans="7:11" ht="11.25">
      <c r="G264" s="50"/>
      <c r="H264" s="50"/>
      <c r="I264" s="54"/>
      <c r="J264" s="50"/>
      <c r="K264" s="50"/>
    </row>
    <row r="265" spans="7:11" ht="11.25">
      <c r="G265" s="50"/>
      <c r="H265" s="50"/>
      <c r="I265" s="54"/>
      <c r="J265" s="50"/>
      <c r="K265" s="50"/>
    </row>
    <row r="266" spans="7:11" ht="11.25">
      <c r="G266" s="50"/>
      <c r="H266" s="50"/>
      <c r="I266" s="54"/>
      <c r="J266" s="50"/>
      <c r="K266" s="50"/>
    </row>
    <row r="267" spans="7:11" ht="11.25">
      <c r="G267" s="50"/>
      <c r="H267" s="50"/>
      <c r="I267" s="54"/>
      <c r="J267" s="50"/>
      <c r="K267" s="50"/>
    </row>
    <row r="268" spans="7:11" ht="11.25">
      <c r="G268" s="50"/>
      <c r="H268" s="50"/>
      <c r="I268" s="54"/>
      <c r="J268" s="50"/>
      <c r="K268" s="50"/>
    </row>
    <row r="269" spans="7:11" ht="11.25">
      <c r="G269" s="50"/>
      <c r="H269" s="50"/>
      <c r="I269" s="54"/>
      <c r="J269" s="50"/>
      <c r="K269" s="50"/>
    </row>
    <row r="270" spans="7:11" ht="11.25">
      <c r="G270" s="50"/>
      <c r="H270" s="50"/>
      <c r="I270" s="54"/>
      <c r="J270" s="50"/>
      <c r="K270" s="50"/>
    </row>
    <row r="271" spans="7:11" ht="11.25">
      <c r="G271" s="50"/>
      <c r="H271" s="50"/>
      <c r="I271" s="54"/>
      <c r="J271" s="50"/>
      <c r="K271" s="50"/>
    </row>
    <row r="272" spans="7:11" ht="11.25">
      <c r="G272" s="50"/>
      <c r="H272" s="50"/>
      <c r="I272" s="54"/>
      <c r="J272" s="50"/>
      <c r="K272" s="50"/>
    </row>
    <row r="273" spans="7:11" ht="11.25">
      <c r="G273" s="50"/>
      <c r="H273" s="50"/>
      <c r="I273" s="54"/>
      <c r="J273" s="50"/>
      <c r="K273" s="50"/>
    </row>
    <row r="274" spans="7:11" ht="11.25">
      <c r="G274" s="50"/>
      <c r="H274" s="50"/>
      <c r="I274" s="54"/>
      <c r="J274" s="50"/>
      <c r="K274" s="50"/>
    </row>
    <row r="275" spans="7:11" ht="11.25">
      <c r="G275" s="50"/>
      <c r="H275" s="50"/>
      <c r="I275" s="54"/>
      <c r="J275" s="50"/>
      <c r="K275" s="50"/>
    </row>
    <row r="276" spans="7:11" ht="11.25">
      <c r="G276" s="50"/>
      <c r="H276" s="50"/>
      <c r="I276" s="54"/>
      <c r="J276" s="50"/>
      <c r="K276" s="50"/>
    </row>
    <row r="277" spans="7:11" ht="11.25">
      <c r="G277" s="50"/>
      <c r="H277" s="50"/>
      <c r="I277" s="54"/>
      <c r="J277" s="50"/>
      <c r="K277" s="50"/>
    </row>
    <row r="278" spans="7:11" ht="11.25">
      <c r="G278" s="50"/>
      <c r="H278" s="50"/>
      <c r="I278" s="54"/>
      <c r="J278" s="50"/>
      <c r="K278" s="50"/>
    </row>
    <row r="279" spans="7:11" ht="11.25">
      <c r="G279" s="50"/>
      <c r="H279" s="50"/>
      <c r="I279" s="54"/>
      <c r="J279" s="50"/>
      <c r="K279" s="50"/>
    </row>
    <row r="280" spans="7:11" ht="11.25">
      <c r="G280" s="50"/>
      <c r="H280" s="50"/>
      <c r="I280" s="54"/>
      <c r="J280" s="50"/>
      <c r="K280" s="50"/>
    </row>
    <row r="281" spans="7:11" ht="11.25">
      <c r="G281" s="50"/>
      <c r="H281" s="50"/>
      <c r="I281" s="54"/>
      <c r="J281" s="50"/>
      <c r="K281" s="50"/>
    </row>
    <row r="282" spans="7:11" ht="11.25">
      <c r="G282" s="50"/>
      <c r="H282" s="50"/>
      <c r="I282" s="54"/>
      <c r="J282" s="50"/>
      <c r="K282" s="50"/>
    </row>
    <row r="283" spans="7:11" ht="11.25">
      <c r="G283" s="50"/>
      <c r="H283" s="50"/>
      <c r="I283" s="54"/>
      <c r="J283" s="50"/>
      <c r="K283" s="50"/>
    </row>
    <row r="284" spans="7:11" ht="11.25">
      <c r="G284" s="50"/>
      <c r="H284" s="50"/>
      <c r="I284" s="54"/>
      <c r="J284" s="50"/>
      <c r="K284" s="50"/>
    </row>
  </sheetData>
  <sheetProtection/>
  <mergeCells count="2">
    <mergeCell ref="A2:N2"/>
    <mergeCell ref="A55:B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4"/>
  <sheetViews>
    <sheetView zoomScale="85" zoomScaleNormal="85" zoomScalePageLayoutView="0" workbookViewId="0" topLeftCell="A1">
      <selection activeCell="P15" sqref="A4:P15"/>
    </sheetView>
  </sheetViews>
  <sheetFormatPr defaultColWidth="9.140625" defaultRowHeight="12.75"/>
  <cols>
    <col min="1" max="1" width="3.8515625" style="9" customWidth="1"/>
    <col min="2" max="2" width="22.57421875" style="9" customWidth="1"/>
    <col min="3" max="3" width="6.140625" style="9" customWidth="1"/>
    <col min="4" max="4" width="2.57421875" style="9" customWidth="1"/>
    <col min="5" max="5" width="4.8515625" style="9" customWidth="1"/>
    <col min="6" max="6" width="7.7109375" style="9" customWidth="1"/>
    <col min="7" max="7" width="5.7109375" style="9" bestFit="1" customWidth="1"/>
    <col min="8" max="8" width="7.00390625" style="9" customWidth="1"/>
    <col min="9" max="9" width="9.140625" style="20" customWidth="1"/>
    <col min="10" max="10" width="3.57421875" style="9" customWidth="1"/>
    <col min="11" max="11" width="6.140625" style="9" bestFit="1" customWidth="1"/>
    <col min="12" max="12" width="3.00390625" style="9" customWidth="1"/>
    <col min="13" max="13" width="2.57421875" style="9" customWidth="1"/>
    <col min="14" max="14" width="3.7109375" style="9" customWidth="1"/>
    <col min="15" max="16" width="3.00390625" style="9" bestFit="1" customWidth="1"/>
    <col min="17" max="17" width="9.140625" style="9" customWidth="1"/>
    <col min="18" max="18" width="9.140625" style="6" customWidth="1"/>
    <col min="19" max="16384" width="9.140625" style="9" customWidth="1"/>
  </cols>
  <sheetData>
    <row r="1" spans="1:17" ht="11.25">
      <c r="A1" s="1"/>
      <c r="B1" s="2"/>
      <c r="C1" s="2"/>
      <c r="D1" s="3"/>
      <c r="E1" s="3"/>
      <c r="F1" s="3"/>
      <c r="G1" s="3"/>
      <c r="H1" s="3"/>
      <c r="I1" s="4"/>
      <c r="J1" s="2"/>
      <c r="K1" s="5"/>
      <c r="L1" s="6"/>
      <c r="M1" s="6"/>
      <c r="N1" s="7"/>
      <c r="O1" s="8"/>
      <c r="P1" s="8"/>
      <c r="Q1" s="6"/>
    </row>
    <row r="2" spans="1:17" ht="11.25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8"/>
      <c r="P2" s="8"/>
      <c r="Q2" s="6"/>
    </row>
    <row r="3" spans="1:17" ht="11.25">
      <c r="A3" s="1"/>
      <c r="B3" s="2"/>
      <c r="C3" s="2"/>
      <c r="D3" s="2"/>
      <c r="E3" s="2"/>
      <c r="F3" s="2"/>
      <c r="G3" s="2"/>
      <c r="H3" s="2"/>
      <c r="I3" s="10"/>
      <c r="J3" s="2"/>
      <c r="K3" s="5"/>
      <c r="L3" s="6"/>
      <c r="M3" s="6"/>
      <c r="N3" s="7"/>
      <c r="O3" s="8"/>
      <c r="P3" s="8"/>
      <c r="Q3" s="6"/>
    </row>
    <row r="4" spans="1:17" ht="87.75" customHeight="1">
      <c r="A4" s="34" t="s">
        <v>0</v>
      </c>
      <c r="B4" s="11" t="s">
        <v>1</v>
      </c>
      <c r="C4" s="12" t="s">
        <v>2</v>
      </c>
      <c r="D4" s="12" t="s">
        <v>3</v>
      </c>
      <c r="E4" s="12" t="s">
        <v>4</v>
      </c>
      <c r="F4" s="11" t="s">
        <v>5</v>
      </c>
      <c r="G4" s="12" t="s">
        <v>6</v>
      </c>
      <c r="H4" s="11" t="s">
        <v>17</v>
      </c>
      <c r="I4" s="29" t="s">
        <v>33</v>
      </c>
      <c r="J4" s="11" t="s">
        <v>7</v>
      </c>
      <c r="K4" s="12" t="s">
        <v>8</v>
      </c>
      <c r="L4" s="12" t="s">
        <v>9</v>
      </c>
      <c r="M4" s="12" t="s">
        <v>10</v>
      </c>
      <c r="N4" s="35" t="s">
        <v>11</v>
      </c>
      <c r="O4" s="12" t="s">
        <v>12</v>
      </c>
      <c r="P4" s="12" t="s">
        <v>13</v>
      </c>
      <c r="Q4" s="13"/>
    </row>
    <row r="5" spans="1:17" ht="12.75">
      <c r="A5" s="25">
        <v>1</v>
      </c>
      <c r="B5" s="32" t="s">
        <v>34</v>
      </c>
      <c r="C5" s="97">
        <v>1999</v>
      </c>
      <c r="D5" s="97">
        <v>9</v>
      </c>
      <c r="E5" s="98">
        <v>108</v>
      </c>
      <c r="F5" s="63">
        <v>9878</v>
      </c>
      <c r="G5" s="63">
        <v>9053.4</v>
      </c>
      <c r="H5" s="76">
        <f aca="true" t="shared" si="0" ref="H5:H14">F5-G5</f>
        <v>824.6000000000004</v>
      </c>
      <c r="I5" s="25">
        <f>282013.41*12</f>
        <v>3384160.92</v>
      </c>
      <c r="J5" s="44">
        <v>3</v>
      </c>
      <c r="K5" s="22" t="s">
        <v>14</v>
      </c>
      <c r="L5" s="23" t="s">
        <v>15</v>
      </c>
      <c r="M5" s="23" t="s">
        <v>15</v>
      </c>
      <c r="N5" s="24" t="s">
        <v>15</v>
      </c>
      <c r="O5" s="24" t="s">
        <v>15</v>
      </c>
      <c r="P5" s="24" t="s">
        <v>15</v>
      </c>
      <c r="Q5" s="6"/>
    </row>
    <row r="6" spans="1:17" ht="12.75">
      <c r="A6" s="25">
        <v>2</v>
      </c>
      <c r="B6" s="32" t="s">
        <v>35</v>
      </c>
      <c r="C6" s="97">
        <v>1974</v>
      </c>
      <c r="D6" s="97">
        <v>4</v>
      </c>
      <c r="E6" s="97">
        <v>49</v>
      </c>
      <c r="F6" s="63">
        <v>1051.3</v>
      </c>
      <c r="G6" s="63">
        <v>868.5</v>
      </c>
      <c r="H6" s="76">
        <f t="shared" si="0"/>
        <v>182.79999999999995</v>
      </c>
      <c r="I6" s="25">
        <f>17005.23*12</f>
        <v>204062.76</v>
      </c>
      <c r="J6" s="19">
        <v>0</v>
      </c>
      <c r="K6" s="22" t="s">
        <v>14</v>
      </c>
      <c r="L6" s="23" t="s">
        <v>15</v>
      </c>
      <c r="M6" s="23" t="s">
        <v>15</v>
      </c>
      <c r="N6" s="24" t="s">
        <v>15</v>
      </c>
      <c r="O6" s="24" t="s">
        <v>15</v>
      </c>
      <c r="P6" s="24" t="s">
        <v>15</v>
      </c>
      <c r="Q6" s="6"/>
    </row>
    <row r="7" spans="1:17" ht="12.75">
      <c r="A7" s="25">
        <v>3</v>
      </c>
      <c r="B7" s="32" t="s">
        <v>36</v>
      </c>
      <c r="C7" s="97">
        <v>1968</v>
      </c>
      <c r="D7" s="97">
        <v>5</v>
      </c>
      <c r="E7" s="97">
        <v>60</v>
      </c>
      <c r="F7" s="63">
        <v>2766.5</v>
      </c>
      <c r="G7" s="63">
        <v>2510.5</v>
      </c>
      <c r="H7" s="76">
        <f t="shared" si="0"/>
        <v>256</v>
      </c>
      <c r="I7" s="25">
        <f>49155.59*12</f>
        <v>589867.08</v>
      </c>
      <c r="J7" s="19">
        <v>0</v>
      </c>
      <c r="K7" s="22" t="s">
        <v>14</v>
      </c>
      <c r="L7" s="23" t="s">
        <v>15</v>
      </c>
      <c r="M7" s="23" t="s">
        <v>15</v>
      </c>
      <c r="N7" s="24" t="s">
        <v>15</v>
      </c>
      <c r="O7" s="24" t="s">
        <v>15</v>
      </c>
      <c r="P7" s="24" t="s">
        <v>15</v>
      </c>
      <c r="Q7" s="6"/>
    </row>
    <row r="8" spans="1:17" ht="12.75">
      <c r="A8" s="25">
        <v>4</v>
      </c>
      <c r="B8" s="32" t="s">
        <v>37</v>
      </c>
      <c r="C8" s="97">
        <v>1961</v>
      </c>
      <c r="D8" s="97">
        <v>4</v>
      </c>
      <c r="E8" s="97">
        <v>64</v>
      </c>
      <c r="F8" s="63">
        <v>2749.7</v>
      </c>
      <c r="G8" s="63">
        <v>2551.8</v>
      </c>
      <c r="H8" s="76">
        <f t="shared" si="0"/>
        <v>197.89999999999964</v>
      </c>
      <c r="I8" s="25">
        <f>49964.24*12</f>
        <v>599570.88</v>
      </c>
      <c r="J8" s="19">
        <v>0</v>
      </c>
      <c r="K8" s="22" t="s">
        <v>14</v>
      </c>
      <c r="L8" s="23" t="s">
        <v>15</v>
      </c>
      <c r="M8" s="23" t="s">
        <v>15</v>
      </c>
      <c r="N8" s="24" t="s">
        <v>15</v>
      </c>
      <c r="O8" s="24" t="s">
        <v>15</v>
      </c>
      <c r="P8" s="24" t="s">
        <v>15</v>
      </c>
      <c r="Q8" s="6"/>
    </row>
    <row r="9" spans="1:17" ht="12.75">
      <c r="A9" s="25">
        <v>5</v>
      </c>
      <c r="B9" s="32" t="s">
        <v>38</v>
      </c>
      <c r="C9" s="97">
        <v>1967</v>
      </c>
      <c r="D9" s="97">
        <v>5</v>
      </c>
      <c r="E9" s="97">
        <v>60</v>
      </c>
      <c r="F9" s="63">
        <v>2769.9</v>
      </c>
      <c r="G9" s="63">
        <v>2503.9</v>
      </c>
      <c r="H9" s="76">
        <f t="shared" si="0"/>
        <v>266</v>
      </c>
      <c r="I9" s="25">
        <f>49026.36*12</f>
        <v>588316.3200000001</v>
      </c>
      <c r="J9" s="19">
        <v>0</v>
      </c>
      <c r="K9" s="22" t="s">
        <v>14</v>
      </c>
      <c r="L9" s="23" t="s">
        <v>15</v>
      </c>
      <c r="M9" s="23" t="s">
        <v>15</v>
      </c>
      <c r="N9" s="24" t="s">
        <v>15</v>
      </c>
      <c r="O9" s="24" t="s">
        <v>15</v>
      </c>
      <c r="P9" s="24" t="s">
        <v>15</v>
      </c>
      <c r="Q9" s="6"/>
    </row>
    <row r="10" spans="1:17" ht="12.75">
      <c r="A10" s="25">
        <v>6</v>
      </c>
      <c r="B10" s="32" t="s">
        <v>39</v>
      </c>
      <c r="C10" s="97">
        <v>1966</v>
      </c>
      <c r="D10" s="97">
        <v>5</v>
      </c>
      <c r="E10" s="97">
        <v>60</v>
      </c>
      <c r="F10" s="63">
        <v>2785</v>
      </c>
      <c r="G10" s="63">
        <v>2519</v>
      </c>
      <c r="H10" s="76">
        <f t="shared" si="0"/>
        <v>266</v>
      </c>
      <c r="I10" s="25">
        <f>49322.02*12</f>
        <v>591864.24</v>
      </c>
      <c r="J10" s="19">
        <v>0</v>
      </c>
      <c r="K10" s="22" t="s">
        <v>14</v>
      </c>
      <c r="L10" s="23" t="s">
        <v>15</v>
      </c>
      <c r="M10" s="23" t="s">
        <v>15</v>
      </c>
      <c r="N10" s="24" t="s">
        <v>15</v>
      </c>
      <c r="O10" s="24" t="s">
        <v>15</v>
      </c>
      <c r="P10" s="24" t="s">
        <v>15</v>
      </c>
      <c r="Q10" s="6"/>
    </row>
    <row r="11" spans="1:17" ht="12.75">
      <c r="A11" s="25">
        <v>7</v>
      </c>
      <c r="B11" s="32" t="s">
        <v>40</v>
      </c>
      <c r="C11" s="97">
        <v>1971</v>
      </c>
      <c r="D11" s="97">
        <v>5</v>
      </c>
      <c r="E11" s="97">
        <v>75</v>
      </c>
      <c r="F11" s="63">
        <v>3490.4</v>
      </c>
      <c r="G11" s="63">
        <v>3157.9</v>
      </c>
      <c r="H11" s="76">
        <f t="shared" si="0"/>
        <v>332.5</v>
      </c>
      <c r="I11" s="25">
        <f>61831.682*12</f>
        <v>741980.184</v>
      </c>
      <c r="J11" s="19">
        <v>0</v>
      </c>
      <c r="K11" s="22" t="s">
        <v>14</v>
      </c>
      <c r="L11" s="23" t="s">
        <v>15</v>
      </c>
      <c r="M11" s="23" t="s">
        <v>15</v>
      </c>
      <c r="N11" s="24" t="s">
        <v>15</v>
      </c>
      <c r="O11" s="24" t="s">
        <v>15</v>
      </c>
      <c r="P11" s="24" t="s">
        <v>15</v>
      </c>
      <c r="Q11" s="6"/>
    </row>
    <row r="12" spans="1:17" ht="12.75">
      <c r="A12" s="25">
        <v>8</v>
      </c>
      <c r="B12" s="32" t="s">
        <v>41</v>
      </c>
      <c r="C12" s="97">
        <v>1974</v>
      </c>
      <c r="D12" s="97">
        <v>5</v>
      </c>
      <c r="E12" s="97">
        <v>78</v>
      </c>
      <c r="F12" s="63">
        <v>3995.2</v>
      </c>
      <c r="G12" s="63">
        <v>3497.8</v>
      </c>
      <c r="H12" s="76">
        <f t="shared" si="0"/>
        <v>497.39999999999964</v>
      </c>
      <c r="I12" s="25">
        <f>68486.92*12</f>
        <v>821843.04</v>
      </c>
      <c r="J12" s="19">
        <v>0</v>
      </c>
      <c r="K12" s="22" t="s">
        <v>14</v>
      </c>
      <c r="L12" s="23" t="s">
        <v>15</v>
      </c>
      <c r="M12" s="23" t="s">
        <v>15</v>
      </c>
      <c r="N12" s="24" t="s">
        <v>15</v>
      </c>
      <c r="O12" s="24" t="s">
        <v>15</v>
      </c>
      <c r="P12" s="24" t="s">
        <v>15</v>
      </c>
      <c r="Q12" s="6"/>
    </row>
    <row r="13" spans="1:17" ht="12.75">
      <c r="A13" s="25">
        <v>9</v>
      </c>
      <c r="B13" s="32" t="s">
        <v>42</v>
      </c>
      <c r="C13" s="97">
        <v>1970</v>
      </c>
      <c r="D13" s="97">
        <v>5</v>
      </c>
      <c r="E13" s="97">
        <v>60</v>
      </c>
      <c r="F13" s="63">
        <v>2783.3</v>
      </c>
      <c r="G13" s="63">
        <v>2502.3</v>
      </c>
      <c r="H13" s="76">
        <f t="shared" si="0"/>
        <v>281</v>
      </c>
      <c r="I13" s="25">
        <f>48995.03*12</f>
        <v>587940.36</v>
      </c>
      <c r="J13" s="19">
        <v>0</v>
      </c>
      <c r="K13" s="22" t="s">
        <v>14</v>
      </c>
      <c r="L13" s="23" t="s">
        <v>15</v>
      </c>
      <c r="M13" s="23" t="s">
        <v>15</v>
      </c>
      <c r="N13" s="24" t="s">
        <v>15</v>
      </c>
      <c r="O13" s="24" t="s">
        <v>15</v>
      </c>
      <c r="P13" s="24" t="s">
        <v>15</v>
      </c>
      <c r="Q13" s="6"/>
    </row>
    <row r="14" spans="1:17" ht="12.75">
      <c r="A14" s="25">
        <v>10</v>
      </c>
      <c r="B14" s="30" t="s">
        <v>43</v>
      </c>
      <c r="C14" s="97">
        <v>1964</v>
      </c>
      <c r="D14" s="97">
        <v>4</v>
      </c>
      <c r="E14" s="97">
        <v>48</v>
      </c>
      <c r="F14" s="63">
        <v>2219.1</v>
      </c>
      <c r="G14" s="63">
        <v>2219.1</v>
      </c>
      <c r="H14" s="76">
        <f t="shared" si="0"/>
        <v>0</v>
      </c>
      <c r="I14" s="25">
        <f>43449.98*12</f>
        <v>521399.76</v>
      </c>
      <c r="J14" s="19">
        <v>0</v>
      </c>
      <c r="K14" s="22" t="s">
        <v>14</v>
      </c>
      <c r="L14" s="23" t="s">
        <v>15</v>
      </c>
      <c r="M14" s="23" t="s">
        <v>15</v>
      </c>
      <c r="N14" s="24" t="s">
        <v>15</v>
      </c>
      <c r="O14" s="24" t="s">
        <v>15</v>
      </c>
      <c r="P14" s="24" t="s">
        <v>15</v>
      </c>
      <c r="Q14" s="6"/>
    </row>
    <row r="15" spans="1:18" s="43" customFormat="1" ht="11.25">
      <c r="A15" s="37"/>
      <c r="B15" s="38" t="s">
        <v>16</v>
      </c>
      <c r="C15" s="39"/>
      <c r="D15" s="39"/>
      <c r="E15" s="39"/>
      <c r="F15" s="56">
        <f>SUM(F5:F14)</f>
        <v>34488.4</v>
      </c>
      <c r="G15" s="56"/>
      <c r="H15" s="86"/>
      <c r="I15" s="37">
        <f>719250.47*12</f>
        <v>8631005.64</v>
      </c>
      <c r="J15" s="11"/>
      <c r="K15" s="40"/>
      <c r="L15" s="41"/>
      <c r="M15" s="41"/>
      <c r="N15" s="37"/>
      <c r="O15" s="37"/>
      <c r="P15" s="37"/>
      <c r="Q15" s="42"/>
      <c r="R15" s="42"/>
    </row>
    <row r="16" spans="1:17" ht="11.25">
      <c r="A16" s="25"/>
      <c r="B16" s="32"/>
      <c r="C16" s="33"/>
      <c r="D16" s="33"/>
      <c r="E16" s="33"/>
      <c r="F16" s="31"/>
      <c r="G16" s="31"/>
      <c r="H16" s="25"/>
      <c r="I16" s="25"/>
      <c r="J16" s="19"/>
      <c r="K16" s="22"/>
      <c r="L16" s="36"/>
      <c r="M16" s="36"/>
      <c r="N16" s="25"/>
      <c r="O16" s="25"/>
      <c r="P16" s="25"/>
      <c r="Q16" s="6"/>
    </row>
    <row r="17" spans="1:17" ht="11.25">
      <c r="A17" s="25"/>
      <c r="B17" s="32"/>
      <c r="C17" s="33"/>
      <c r="D17" s="33"/>
      <c r="E17" s="33"/>
      <c r="F17" s="31"/>
      <c r="G17" s="31"/>
      <c r="H17" s="25"/>
      <c r="I17" s="25"/>
      <c r="J17" s="19"/>
      <c r="K17" s="22"/>
      <c r="L17" s="36"/>
      <c r="M17" s="36"/>
      <c r="N17" s="25"/>
      <c r="O17" s="25"/>
      <c r="P17" s="25"/>
      <c r="Q17" s="6"/>
    </row>
    <row r="18" spans="1:17" ht="11.25">
      <c r="A18" s="25"/>
      <c r="B18" s="32"/>
      <c r="C18" s="33"/>
      <c r="D18" s="33"/>
      <c r="E18" s="33"/>
      <c r="F18" s="31"/>
      <c r="G18" s="31"/>
      <c r="H18" s="25"/>
      <c r="I18" s="25"/>
      <c r="J18" s="19"/>
      <c r="K18" s="22"/>
      <c r="L18" s="36"/>
      <c r="M18" s="36"/>
      <c r="N18" s="25"/>
      <c r="O18" s="25"/>
      <c r="P18" s="25"/>
      <c r="Q18" s="6"/>
    </row>
    <row r="19" spans="1:17" ht="11.25">
      <c r="A19" s="25"/>
      <c r="B19" s="32"/>
      <c r="C19" s="33"/>
      <c r="D19" s="33"/>
      <c r="E19" s="33"/>
      <c r="F19" s="31"/>
      <c r="G19" s="31"/>
      <c r="H19" s="25"/>
      <c r="I19" s="25"/>
      <c r="J19" s="19"/>
      <c r="K19" s="22"/>
      <c r="L19" s="36"/>
      <c r="M19" s="36"/>
      <c r="N19" s="25"/>
      <c r="O19" s="25"/>
      <c r="P19" s="25"/>
      <c r="Q19" s="6"/>
    </row>
    <row r="20" spans="1:18" s="43" customFormat="1" ht="11.25">
      <c r="A20" s="37"/>
      <c r="B20" s="38"/>
      <c r="C20" s="39"/>
      <c r="D20" s="39"/>
      <c r="E20" s="39"/>
      <c r="F20" s="11"/>
      <c r="G20" s="11"/>
      <c r="H20" s="37"/>
      <c r="I20" s="37"/>
      <c r="J20" s="11"/>
      <c r="K20" s="40"/>
      <c r="L20" s="41"/>
      <c r="M20" s="41"/>
      <c r="N20" s="37"/>
      <c r="O20" s="37"/>
      <c r="P20" s="37"/>
      <c r="Q20" s="42"/>
      <c r="R20" s="42"/>
    </row>
    <row r="21" spans="1:17" ht="11.25">
      <c r="A21" s="25"/>
      <c r="B21" s="27"/>
      <c r="C21" s="19"/>
      <c r="D21" s="19"/>
      <c r="E21" s="19"/>
      <c r="F21" s="19"/>
      <c r="G21" s="19"/>
      <c r="H21" s="20"/>
      <c r="J21" s="19"/>
      <c r="K21" s="22"/>
      <c r="L21" s="23"/>
      <c r="M21" s="23"/>
      <c r="N21" s="24"/>
      <c r="O21" s="24"/>
      <c r="P21" s="24"/>
      <c r="Q21" s="6"/>
    </row>
    <row r="22" spans="1:17" ht="11.25">
      <c r="A22" s="25"/>
      <c r="B22" s="26"/>
      <c r="C22" s="19"/>
      <c r="D22" s="19"/>
      <c r="E22" s="19"/>
      <c r="F22" s="19"/>
      <c r="G22" s="19"/>
      <c r="H22" s="20"/>
      <c r="J22" s="19"/>
      <c r="K22" s="22"/>
      <c r="L22" s="23"/>
      <c r="M22" s="23"/>
      <c r="N22" s="24"/>
      <c r="O22" s="24"/>
      <c r="P22" s="24"/>
      <c r="Q22" s="6"/>
    </row>
    <row r="23" spans="1:17" ht="11.25">
      <c r="A23" s="25"/>
      <c r="B23" s="26"/>
      <c r="C23" s="19"/>
      <c r="D23" s="19"/>
      <c r="E23" s="19"/>
      <c r="F23" s="19"/>
      <c r="G23" s="19"/>
      <c r="H23" s="20"/>
      <c r="J23" s="19"/>
      <c r="K23" s="22"/>
      <c r="L23" s="23"/>
      <c r="M23" s="23"/>
      <c r="N23" s="24"/>
      <c r="O23" s="24"/>
      <c r="P23" s="24"/>
      <c r="Q23" s="6"/>
    </row>
    <row r="24" spans="1:17" ht="11.25">
      <c r="A24" s="25"/>
      <c r="B24" s="26"/>
      <c r="C24" s="19"/>
      <c r="D24" s="19"/>
      <c r="E24" s="19"/>
      <c r="F24" s="19"/>
      <c r="G24" s="19"/>
      <c r="H24" s="20"/>
      <c r="J24" s="19"/>
      <c r="K24" s="22"/>
      <c r="L24" s="23"/>
      <c r="M24" s="23"/>
      <c r="N24" s="24"/>
      <c r="O24" s="24"/>
      <c r="P24" s="24"/>
      <c r="Q24" s="6"/>
    </row>
    <row r="25" spans="1:17" ht="11.25">
      <c r="A25" s="25"/>
      <c r="B25" s="26"/>
      <c r="C25" s="19"/>
      <c r="D25" s="19"/>
      <c r="E25" s="19"/>
      <c r="F25" s="19"/>
      <c r="G25" s="19"/>
      <c r="H25" s="20"/>
      <c r="J25" s="19"/>
      <c r="K25" s="22"/>
      <c r="L25" s="23"/>
      <c r="M25" s="23"/>
      <c r="N25" s="24"/>
      <c r="O25" s="24"/>
      <c r="P25" s="24"/>
      <c r="Q25" s="6"/>
    </row>
    <row r="26" spans="1:17" ht="11.25">
      <c r="A26" s="25"/>
      <c r="B26" s="27"/>
      <c r="C26" s="19"/>
      <c r="D26" s="19"/>
      <c r="E26" s="19"/>
      <c r="F26" s="19"/>
      <c r="G26" s="19"/>
      <c r="H26" s="20"/>
      <c r="J26" s="19"/>
      <c r="K26" s="22"/>
      <c r="L26" s="23"/>
      <c r="M26" s="23"/>
      <c r="N26" s="24"/>
      <c r="O26" s="24"/>
      <c r="P26" s="24"/>
      <c r="Q26" s="6"/>
    </row>
    <row r="27" spans="1:17" ht="11.25">
      <c r="A27" s="25"/>
      <c r="B27" s="26"/>
      <c r="C27" s="19"/>
      <c r="D27" s="19"/>
      <c r="E27" s="19"/>
      <c r="F27" s="19"/>
      <c r="G27" s="19"/>
      <c r="H27" s="20"/>
      <c r="J27" s="19"/>
      <c r="K27" s="22"/>
      <c r="L27" s="23"/>
      <c r="M27" s="23"/>
      <c r="N27" s="24"/>
      <c r="O27" s="24"/>
      <c r="P27" s="24"/>
      <c r="Q27" s="6"/>
    </row>
    <row r="28" spans="1:17" ht="11.25">
      <c r="A28" s="25"/>
      <c r="B28" s="26"/>
      <c r="C28" s="19"/>
      <c r="D28" s="19"/>
      <c r="E28" s="19"/>
      <c r="F28" s="19"/>
      <c r="G28" s="19"/>
      <c r="H28" s="20"/>
      <c r="J28" s="19"/>
      <c r="K28" s="22"/>
      <c r="L28" s="23"/>
      <c r="M28" s="23"/>
      <c r="N28" s="24"/>
      <c r="O28" s="24"/>
      <c r="P28" s="24"/>
      <c r="Q28" s="6"/>
    </row>
    <row r="29" spans="1:17" ht="11.25">
      <c r="A29" s="25"/>
      <c r="B29" s="26"/>
      <c r="C29" s="19"/>
      <c r="D29" s="19"/>
      <c r="E29" s="19"/>
      <c r="F29" s="19"/>
      <c r="G29" s="19"/>
      <c r="H29" s="20"/>
      <c r="J29" s="19"/>
      <c r="K29" s="22"/>
      <c r="L29" s="23"/>
      <c r="M29" s="23"/>
      <c r="N29" s="24"/>
      <c r="O29" s="24"/>
      <c r="P29" s="24"/>
      <c r="Q29" s="6"/>
    </row>
    <row r="30" spans="1:17" ht="11.25">
      <c r="A30" s="25"/>
      <c r="B30" s="26"/>
      <c r="C30" s="19"/>
      <c r="D30" s="19"/>
      <c r="E30" s="19"/>
      <c r="F30" s="19"/>
      <c r="G30" s="19"/>
      <c r="H30" s="20"/>
      <c r="J30" s="19"/>
      <c r="K30" s="22"/>
      <c r="L30" s="23"/>
      <c r="M30" s="23"/>
      <c r="N30" s="24"/>
      <c r="O30" s="24"/>
      <c r="P30" s="24"/>
      <c r="Q30" s="6"/>
    </row>
    <row r="31" spans="1:17" ht="11.25">
      <c r="A31" s="25"/>
      <c r="B31" s="26"/>
      <c r="C31" s="19"/>
      <c r="D31" s="19"/>
      <c r="E31" s="19"/>
      <c r="F31" s="19"/>
      <c r="G31" s="19"/>
      <c r="H31" s="20"/>
      <c r="J31" s="19"/>
      <c r="K31" s="22"/>
      <c r="L31" s="23"/>
      <c r="M31" s="23"/>
      <c r="N31" s="24"/>
      <c r="O31" s="24"/>
      <c r="P31" s="24"/>
      <c r="Q31" s="6"/>
    </row>
    <row r="32" spans="1:17" ht="11.25">
      <c r="A32" s="25"/>
      <c r="B32" s="26"/>
      <c r="C32" s="19"/>
      <c r="D32" s="19"/>
      <c r="E32" s="19"/>
      <c r="F32" s="19"/>
      <c r="G32" s="19"/>
      <c r="H32" s="20"/>
      <c r="J32" s="19"/>
      <c r="K32" s="22"/>
      <c r="L32" s="23"/>
      <c r="M32" s="23"/>
      <c r="N32" s="24"/>
      <c r="O32" s="24"/>
      <c r="P32" s="24"/>
      <c r="Q32" s="6"/>
    </row>
    <row r="33" spans="1:17" ht="11.25">
      <c r="A33" s="25"/>
      <c r="B33" s="26"/>
      <c r="C33" s="19"/>
      <c r="D33" s="19"/>
      <c r="E33" s="19"/>
      <c r="F33" s="19"/>
      <c r="G33" s="19"/>
      <c r="H33" s="20"/>
      <c r="J33" s="19"/>
      <c r="K33" s="22"/>
      <c r="L33" s="23"/>
      <c r="M33" s="23"/>
      <c r="N33" s="24"/>
      <c r="O33" s="24"/>
      <c r="P33" s="24"/>
      <c r="Q33" s="6"/>
    </row>
    <row r="34" spans="1:17" ht="11.25">
      <c r="A34" s="25"/>
      <c r="B34" s="27"/>
      <c r="C34" s="19"/>
      <c r="D34" s="19"/>
      <c r="E34" s="19"/>
      <c r="F34" s="19"/>
      <c r="G34" s="19"/>
      <c r="H34" s="20"/>
      <c r="J34" s="19"/>
      <c r="K34" s="22"/>
      <c r="L34" s="23"/>
      <c r="M34" s="23"/>
      <c r="N34" s="24"/>
      <c r="O34" s="24"/>
      <c r="P34" s="24"/>
      <c r="Q34" s="6"/>
    </row>
    <row r="35" spans="1:17" ht="11.25">
      <c r="A35" s="25"/>
      <c r="B35" s="26"/>
      <c r="C35" s="19"/>
      <c r="D35" s="19"/>
      <c r="E35" s="19"/>
      <c r="F35" s="19"/>
      <c r="G35" s="19"/>
      <c r="H35" s="20"/>
      <c r="J35" s="19"/>
      <c r="K35" s="22"/>
      <c r="L35" s="23"/>
      <c r="M35" s="23"/>
      <c r="N35" s="24"/>
      <c r="O35" s="24"/>
      <c r="P35" s="24"/>
      <c r="Q35" s="6"/>
    </row>
    <row r="36" spans="1:17" ht="11.25">
      <c r="A36" s="25"/>
      <c r="B36" s="26"/>
      <c r="C36" s="19"/>
      <c r="D36" s="19"/>
      <c r="E36" s="19"/>
      <c r="F36" s="19"/>
      <c r="G36" s="19"/>
      <c r="H36" s="20"/>
      <c r="J36" s="19"/>
      <c r="K36" s="22"/>
      <c r="L36" s="23"/>
      <c r="M36" s="23"/>
      <c r="N36" s="24"/>
      <c r="O36" s="24"/>
      <c r="P36" s="24"/>
      <c r="Q36" s="6"/>
    </row>
    <row r="37" spans="1:17" ht="11.25">
      <c r="A37" s="25"/>
      <c r="B37" s="27"/>
      <c r="C37" s="19"/>
      <c r="D37" s="19"/>
      <c r="E37" s="19"/>
      <c r="F37" s="19"/>
      <c r="G37" s="19"/>
      <c r="H37" s="20"/>
      <c r="J37" s="19"/>
      <c r="K37" s="22"/>
      <c r="L37" s="23"/>
      <c r="M37" s="23"/>
      <c r="N37" s="24"/>
      <c r="O37" s="24"/>
      <c r="P37" s="24"/>
      <c r="Q37" s="6"/>
    </row>
    <row r="38" spans="1:17" ht="11.25">
      <c r="A38" s="25"/>
      <c r="B38" s="27"/>
      <c r="C38" s="19"/>
      <c r="D38" s="19"/>
      <c r="E38" s="19"/>
      <c r="F38" s="19"/>
      <c r="G38" s="19"/>
      <c r="H38" s="20"/>
      <c r="J38" s="19"/>
      <c r="K38" s="22"/>
      <c r="L38" s="23"/>
      <c r="M38" s="23"/>
      <c r="N38" s="24"/>
      <c r="O38" s="24"/>
      <c r="P38" s="24"/>
      <c r="Q38" s="6"/>
    </row>
    <row r="39" spans="1:17" ht="11.25">
      <c r="A39" s="25"/>
      <c r="B39" s="27"/>
      <c r="C39" s="19"/>
      <c r="D39" s="19"/>
      <c r="E39" s="19"/>
      <c r="F39" s="19"/>
      <c r="G39" s="19"/>
      <c r="H39" s="20"/>
      <c r="J39" s="19"/>
      <c r="K39" s="22"/>
      <c r="L39" s="23"/>
      <c r="M39" s="23"/>
      <c r="N39" s="24"/>
      <c r="O39" s="24"/>
      <c r="P39" s="24"/>
      <c r="Q39" s="6"/>
    </row>
    <row r="40" spans="1:17" ht="11.25">
      <c r="A40" s="25"/>
      <c r="B40" s="26"/>
      <c r="C40" s="19"/>
      <c r="D40" s="19"/>
      <c r="E40" s="19"/>
      <c r="F40" s="19"/>
      <c r="G40" s="19"/>
      <c r="H40" s="20"/>
      <c r="J40" s="19"/>
      <c r="K40" s="22"/>
      <c r="L40" s="23"/>
      <c r="M40" s="23"/>
      <c r="N40" s="24"/>
      <c r="O40" s="24"/>
      <c r="P40" s="24"/>
      <c r="Q40" s="6"/>
    </row>
    <row r="41" spans="1:17" ht="11.25">
      <c r="A41" s="25"/>
      <c r="B41" s="27"/>
      <c r="C41" s="19"/>
      <c r="D41" s="19"/>
      <c r="E41" s="19"/>
      <c r="F41" s="19"/>
      <c r="G41" s="19"/>
      <c r="H41" s="20"/>
      <c r="J41" s="19"/>
      <c r="K41" s="22"/>
      <c r="L41" s="23"/>
      <c r="M41" s="23"/>
      <c r="N41" s="24"/>
      <c r="O41" s="24"/>
      <c r="P41" s="24"/>
      <c r="Q41" s="6"/>
    </row>
    <row r="42" spans="1:17" ht="11.25">
      <c r="A42" s="25"/>
      <c r="B42" s="26"/>
      <c r="C42" s="19"/>
      <c r="D42" s="19"/>
      <c r="E42" s="19"/>
      <c r="F42" s="19"/>
      <c r="G42" s="19"/>
      <c r="H42" s="20"/>
      <c r="J42" s="19"/>
      <c r="K42" s="22"/>
      <c r="L42" s="23"/>
      <c r="M42" s="23"/>
      <c r="N42" s="24"/>
      <c r="O42" s="24"/>
      <c r="P42" s="24"/>
      <c r="Q42" s="6"/>
    </row>
    <row r="43" spans="1:17" ht="11.25">
      <c r="A43" s="25"/>
      <c r="B43" s="27"/>
      <c r="C43" s="19"/>
      <c r="D43" s="19"/>
      <c r="E43" s="19"/>
      <c r="F43" s="19"/>
      <c r="G43" s="19"/>
      <c r="H43" s="20"/>
      <c r="J43" s="19"/>
      <c r="K43" s="22"/>
      <c r="L43" s="23"/>
      <c r="M43" s="23"/>
      <c r="N43" s="24"/>
      <c r="O43" s="24"/>
      <c r="P43" s="24"/>
      <c r="Q43" s="6"/>
    </row>
    <row r="44" spans="1:17" ht="11.25">
      <c r="A44" s="25"/>
      <c r="B44" s="27"/>
      <c r="C44" s="19"/>
      <c r="D44" s="19"/>
      <c r="E44" s="19"/>
      <c r="F44" s="19"/>
      <c r="G44" s="19"/>
      <c r="H44" s="20"/>
      <c r="J44" s="19"/>
      <c r="K44" s="22"/>
      <c r="L44" s="23"/>
      <c r="M44" s="23"/>
      <c r="N44" s="24"/>
      <c r="O44" s="24"/>
      <c r="P44" s="24"/>
      <c r="Q44" s="6"/>
    </row>
    <row r="45" spans="1:17" ht="11.25">
      <c r="A45" s="25"/>
      <c r="B45" s="27"/>
      <c r="C45" s="19"/>
      <c r="D45" s="19"/>
      <c r="E45" s="19"/>
      <c r="F45" s="19"/>
      <c r="G45" s="19"/>
      <c r="H45" s="20"/>
      <c r="J45" s="19"/>
      <c r="K45" s="22"/>
      <c r="L45" s="23"/>
      <c r="M45" s="23"/>
      <c r="N45" s="24"/>
      <c r="O45" s="24"/>
      <c r="P45" s="24"/>
      <c r="Q45" s="6"/>
    </row>
    <row r="46" spans="1:17" ht="11.25">
      <c r="A46" s="25"/>
      <c r="B46" s="27"/>
      <c r="C46" s="19"/>
      <c r="D46" s="19"/>
      <c r="E46" s="19"/>
      <c r="F46" s="19"/>
      <c r="G46" s="19"/>
      <c r="H46" s="20"/>
      <c r="J46" s="19"/>
      <c r="K46" s="22"/>
      <c r="L46" s="23"/>
      <c r="M46" s="23"/>
      <c r="N46" s="24"/>
      <c r="O46" s="24"/>
      <c r="P46" s="24"/>
      <c r="Q46" s="6"/>
    </row>
    <row r="47" spans="1:17" ht="11.25">
      <c r="A47" s="25"/>
      <c r="B47" s="27"/>
      <c r="C47" s="19"/>
      <c r="D47" s="19"/>
      <c r="E47" s="19"/>
      <c r="F47" s="19"/>
      <c r="G47" s="19"/>
      <c r="H47" s="20"/>
      <c r="J47" s="19"/>
      <c r="K47" s="22"/>
      <c r="L47" s="23"/>
      <c r="M47" s="23"/>
      <c r="N47" s="24"/>
      <c r="O47" s="24"/>
      <c r="P47" s="24"/>
      <c r="Q47" s="6"/>
    </row>
    <row r="48" spans="1:17" ht="11.25">
      <c r="A48" s="25"/>
      <c r="B48" s="27"/>
      <c r="C48" s="25"/>
      <c r="D48" s="25"/>
      <c r="E48" s="25"/>
      <c r="F48" s="25"/>
      <c r="G48" s="25"/>
      <c r="H48" s="20"/>
      <c r="J48" s="25"/>
      <c r="K48" s="22"/>
      <c r="L48" s="23"/>
      <c r="M48" s="23"/>
      <c r="N48" s="24"/>
      <c r="O48" s="24"/>
      <c r="P48" s="24"/>
      <c r="Q48" s="6"/>
    </row>
    <row r="49" spans="1:17" ht="11.25">
      <c r="A49" s="25"/>
      <c r="B49" s="27"/>
      <c r="C49" s="25"/>
      <c r="D49" s="25"/>
      <c r="E49" s="25"/>
      <c r="F49" s="25"/>
      <c r="G49" s="25"/>
      <c r="H49" s="20"/>
      <c r="J49" s="25"/>
      <c r="K49" s="22"/>
      <c r="L49" s="23"/>
      <c r="M49" s="23"/>
      <c r="N49" s="24"/>
      <c r="O49" s="24"/>
      <c r="P49" s="24"/>
      <c r="Q49" s="6"/>
    </row>
    <row r="50" spans="1:17" ht="11.25">
      <c r="A50" s="25"/>
      <c r="B50" s="27"/>
      <c r="C50" s="19"/>
      <c r="D50" s="19"/>
      <c r="E50" s="19"/>
      <c r="F50" s="19"/>
      <c r="G50" s="19"/>
      <c r="H50" s="20"/>
      <c r="J50" s="19"/>
      <c r="K50" s="22"/>
      <c r="L50" s="23"/>
      <c r="M50" s="23"/>
      <c r="N50" s="24"/>
      <c r="O50" s="24"/>
      <c r="P50" s="24"/>
      <c r="Q50" s="6"/>
    </row>
    <row r="51" spans="1:17" ht="11.25">
      <c r="A51" s="25"/>
      <c r="B51" s="27"/>
      <c r="C51" s="19"/>
      <c r="D51" s="19"/>
      <c r="E51" s="19"/>
      <c r="F51" s="19"/>
      <c r="G51" s="19"/>
      <c r="H51" s="20"/>
      <c r="J51" s="19"/>
      <c r="K51" s="22"/>
      <c r="L51" s="23"/>
      <c r="M51" s="23"/>
      <c r="N51" s="24"/>
      <c r="O51" s="24"/>
      <c r="P51" s="24"/>
      <c r="Q51" s="6"/>
    </row>
    <row r="52" spans="1:17" ht="11.25">
      <c r="A52" s="14"/>
      <c r="B52" s="14"/>
      <c r="C52" s="15"/>
      <c r="D52" s="16"/>
      <c r="E52" s="17"/>
      <c r="F52" s="18"/>
      <c r="G52" s="18"/>
      <c r="H52" s="20"/>
      <c r="J52" s="21"/>
      <c r="K52" s="22"/>
      <c r="L52" s="23"/>
      <c r="M52" s="23"/>
      <c r="N52" s="24"/>
      <c r="O52" s="24"/>
      <c r="P52" s="24"/>
      <c r="Q52" s="6"/>
    </row>
    <row r="53" spans="1:17" ht="11.25">
      <c r="A53" s="25"/>
      <c r="B53" s="26"/>
      <c r="C53" s="19"/>
      <c r="D53" s="19"/>
      <c r="E53" s="19"/>
      <c r="F53" s="19"/>
      <c r="G53" s="19"/>
      <c r="H53" s="20"/>
      <c r="J53" s="19"/>
      <c r="K53" s="22"/>
      <c r="L53" s="23"/>
      <c r="M53" s="23"/>
      <c r="N53" s="24"/>
      <c r="O53" s="24"/>
      <c r="P53" s="24"/>
      <c r="Q53" s="6"/>
    </row>
    <row r="54" spans="1:17" ht="11.25">
      <c r="A54" s="25"/>
      <c r="B54" s="27"/>
      <c r="C54" s="19"/>
      <c r="D54" s="19"/>
      <c r="E54" s="19"/>
      <c r="F54" s="19"/>
      <c r="G54" s="19"/>
      <c r="H54" s="20"/>
      <c r="J54" s="19"/>
      <c r="K54" s="22"/>
      <c r="L54" s="23"/>
      <c r="M54" s="23"/>
      <c r="N54" s="24"/>
      <c r="O54" s="24"/>
      <c r="P54" s="24"/>
      <c r="Q54" s="6"/>
    </row>
    <row r="55" spans="1:16" ht="11.25">
      <c r="A55" s="95"/>
      <c r="B55" s="96"/>
      <c r="C55" s="23"/>
      <c r="D55" s="23"/>
      <c r="E55" s="23"/>
      <c r="F55" s="23"/>
      <c r="G55" s="23"/>
      <c r="H55" s="23"/>
      <c r="I55" s="28"/>
      <c r="J55" s="23"/>
      <c r="K55" s="23"/>
      <c r="L55" s="23"/>
      <c r="M55" s="23"/>
      <c r="N55" s="23"/>
      <c r="O55" s="23"/>
      <c r="P55" s="23"/>
    </row>
    <row r="56" spans="9:19" s="6" customFormat="1" ht="11.25">
      <c r="I56" s="10"/>
      <c r="S56" s="9"/>
    </row>
    <row r="57" s="6" customFormat="1" ht="11.25">
      <c r="I57" s="10"/>
    </row>
    <row r="58" s="6" customFormat="1" ht="11.25">
      <c r="I58" s="10"/>
    </row>
    <row r="59" s="6" customFormat="1" ht="11.25">
      <c r="I59" s="10"/>
    </row>
    <row r="60" s="6" customFormat="1" ht="11.25">
      <c r="I60" s="10"/>
    </row>
    <row r="61" s="6" customFormat="1" ht="11.25">
      <c r="I61" s="10"/>
    </row>
    <row r="62" s="6" customFormat="1" ht="11.25">
      <c r="I62" s="10"/>
    </row>
    <row r="63" s="6" customFormat="1" ht="11.25">
      <c r="I63" s="10"/>
    </row>
    <row r="64" s="6" customFormat="1" ht="11.25"/>
    <row r="65" s="6" customFormat="1" ht="11.25">
      <c r="I65" s="10"/>
    </row>
    <row r="66" s="6" customFormat="1" ht="11.25">
      <c r="I66" s="10"/>
    </row>
    <row r="67" s="6" customFormat="1" ht="11.25">
      <c r="I67" s="10"/>
    </row>
    <row r="68" s="6" customFormat="1" ht="11.25">
      <c r="I68" s="10"/>
    </row>
    <row r="69" s="6" customFormat="1" ht="11.25">
      <c r="I69" s="10"/>
    </row>
    <row r="70" s="6" customFormat="1" ht="11.25">
      <c r="I70" s="10"/>
    </row>
    <row r="71" s="6" customFormat="1" ht="11.25">
      <c r="I71" s="10"/>
    </row>
    <row r="72" s="6" customFormat="1" ht="11.25">
      <c r="I72" s="10"/>
    </row>
    <row r="73" s="6" customFormat="1" ht="11.25">
      <c r="I73" s="10"/>
    </row>
    <row r="74" s="6" customFormat="1" ht="11.25">
      <c r="I74" s="10"/>
    </row>
    <row r="75" s="6" customFormat="1" ht="11.25">
      <c r="I75" s="10"/>
    </row>
    <row r="76" s="6" customFormat="1" ht="11.25">
      <c r="I76" s="10"/>
    </row>
    <row r="77" s="6" customFormat="1" ht="11.25">
      <c r="I77" s="10"/>
    </row>
    <row r="78" s="6" customFormat="1" ht="11.25">
      <c r="I78" s="10"/>
    </row>
    <row r="79" s="6" customFormat="1" ht="11.25">
      <c r="I79" s="10"/>
    </row>
    <row r="80" s="6" customFormat="1" ht="11.25">
      <c r="I80" s="10"/>
    </row>
    <row r="81" s="6" customFormat="1" ht="11.25">
      <c r="I81" s="10"/>
    </row>
    <row r="82" s="6" customFormat="1" ht="11.25">
      <c r="I82" s="10"/>
    </row>
    <row r="83" s="6" customFormat="1" ht="11.25">
      <c r="I83" s="10"/>
    </row>
    <row r="84" s="6" customFormat="1" ht="11.25">
      <c r="I84" s="10"/>
    </row>
    <row r="85" s="6" customFormat="1" ht="11.25">
      <c r="I85" s="10"/>
    </row>
    <row r="86" s="6" customFormat="1" ht="11.25">
      <c r="I86" s="10"/>
    </row>
    <row r="87" s="6" customFormat="1" ht="11.25">
      <c r="I87" s="10"/>
    </row>
    <row r="88" s="6" customFormat="1" ht="11.25">
      <c r="I88" s="10"/>
    </row>
    <row r="89" s="6" customFormat="1" ht="11.25">
      <c r="I89" s="10"/>
    </row>
    <row r="90" s="6" customFormat="1" ht="11.25">
      <c r="I90" s="10"/>
    </row>
    <row r="91" s="6" customFormat="1" ht="11.25">
      <c r="I91" s="10"/>
    </row>
    <row r="92" s="6" customFormat="1" ht="11.25">
      <c r="I92" s="10"/>
    </row>
    <row r="93" s="6" customFormat="1" ht="11.25">
      <c r="I93" s="10"/>
    </row>
    <row r="94" s="6" customFormat="1" ht="11.25">
      <c r="I94" s="10"/>
    </row>
    <row r="95" s="6" customFormat="1" ht="11.25">
      <c r="I95" s="10"/>
    </row>
    <row r="96" s="6" customFormat="1" ht="11.25">
      <c r="I96" s="10"/>
    </row>
    <row r="97" s="6" customFormat="1" ht="11.25">
      <c r="I97" s="10"/>
    </row>
    <row r="98" s="6" customFormat="1" ht="11.25">
      <c r="I98" s="10"/>
    </row>
    <row r="99" s="6" customFormat="1" ht="11.25">
      <c r="I99" s="10"/>
    </row>
    <row r="100" s="6" customFormat="1" ht="11.25">
      <c r="I100" s="10"/>
    </row>
    <row r="101" s="6" customFormat="1" ht="11.25">
      <c r="I101" s="10"/>
    </row>
    <row r="102" s="6" customFormat="1" ht="11.25">
      <c r="I102" s="10"/>
    </row>
    <row r="103" s="6" customFormat="1" ht="11.25">
      <c r="I103" s="10"/>
    </row>
    <row r="104" s="6" customFormat="1" ht="11.25">
      <c r="I104" s="10"/>
    </row>
    <row r="105" s="6" customFormat="1" ht="11.25">
      <c r="I105" s="10"/>
    </row>
    <row r="106" s="6" customFormat="1" ht="11.25">
      <c r="I106" s="10"/>
    </row>
    <row r="107" s="6" customFormat="1" ht="11.25">
      <c r="I107" s="10"/>
    </row>
    <row r="108" s="6" customFormat="1" ht="11.25">
      <c r="I108" s="10"/>
    </row>
    <row r="109" s="6" customFormat="1" ht="11.25">
      <c r="I109" s="10"/>
    </row>
    <row r="110" s="6" customFormat="1" ht="11.25">
      <c r="I110" s="10"/>
    </row>
    <row r="111" s="6" customFormat="1" ht="11.25">
      <c r="I111" s="10"/>
    </row>
    <row r="112" s="6" customFormat="1" ht="11.25">
      <c r="I112" s="10"/>
    </row>
    <row r="113" s="6" customFormat="1" ht="11.25">
      <c r="I113" s="10"/>
    </row>
    <row r="114" s="6" customFormat="1" ht="11.25">
      <c r="I114" s="10"/>
    </row>
    <row r="115" s="6" customFormat="1" ht="11.25">
      <c r="I115" s="10"/>
    </row>
    <row r="116" s="6" customFormat="1" ht="11.25">
      <c r="I116" s="10"/>
    </row>
    <row r="117" s="6" customFormat="1" ht="11.25">
      <c r="I117" s="10"/>
    </row>
    <row r="118" s="6" customFormat="1" ht="11.25">
      <c r="I118" s="10"/>
    </row>
    <row r="119" s="6" customFormat="1" ht="11.25">
      <c r="I119" s="10"/>
    </row>
    <row r="120" s="6" customFormat="1" ht="11.25">
      <c r="I120" s="10"/>
    </row>
    <row r="121" s="6" customFormat="1" ht="11.25">
      <c r="I121" s="10"/>
    </row>
    <row r="122" spans="7:19" ht="11.25">
      <c r="G122" s="6"/>
      <c r="H122" s="6"/>
      <c r="I122" s="10"/>
      <c r="J122" s="6"/>
      <c r="K122" s="6"/>
      <c r="S122" s="6"/>
    </row>
    <row r="123" spans="7:11" ht="11.25">
      <c r="G123" s="6"/>
      <c r="H123" s="6"/>
      <c r="I123" s="10"/>
      <c r="J123" s="6"/>
      <c r="K123" s="6"/>
    </row>
    <row r="124" spans="7:11" ht="11.25">
      <c r="G124" s="6"/>
      <c r="H124" s="6"/>
      <c r="I124" s="10"/>
      <c r="J124" s="6"/>
      <c r="K124" s="6"/>
    </row>
    <row r="125" spans="7:11" ht="11.25">
      <c r="G125" s="6"/>
      <c r="H125" s="6"/>
      <c r="I125" s="10"/>
      <c r="J125" s="6"/>
      <c r="K125" s="6"/>
    </row>
    <row r="126" spans="7:11" ht="11.25">
      <c r="G126" s="6"/>
      <c r="H126" s="6"/>
      <c r="I126" s="10"/>
      <c r="J126" s="6"/>
      <c r="K126" s="6"/>
    </row>
    <row r="127" spans="7:11" ht="11.25">
      <c r="G127" s="6"/>
      <c r="H127" s="6"/>
      <c r="I127" s="10"/>
      <c r="J127" s="6"/>
      <c r="K127" s="6"/>
    </row>
    <row r="128" spans="7:11" ht="11.25">
      <c r="G128" s="6"/>
      <c r="H128" s="6"/>
      <c r="I128" s="10"/>
      <c r="J128" s="6"/>
      <c r="K128" s="6"/>
    </row>
    <row r="129" spans="7:11" ht="11.25">
      <c r="G129" s="6"/>
      <c r="H129" s="6"/>
      <c r="I129" s="10"/>
      <c r="J129" s="6"/>
      <c r="K129" s="6"/>
    </row>
    <row r="130" spans="7:11" ht="11.25">
      <c r="G130" s="6"/>
      <c r="H130" s="6"/>
      <c r="I130" s="10"/>
      <c r="J130" s="6"/>
      <c r="K130" s="6"/>
    </row>
    <row r="131" spans="7:11" ht="11.25">
      <c r="G131" s="6"/>
      <c r="H131" s="6"/>
      <c r="I131" s="10"/>
      <c r="J131" s="6"/>
      <c r="K131" s="6"/>
    </row>
    <row r="132" spans="7:11" ht="11.25">
      <c r="G132" s="6"/>
      <c r="H132" s="6"/>
      <c r="I132" s="10"/>
      <c r="J132" s="6"/>
      <c r="K132" s="6"/>
    </row>
    <row r="133" spans="7:11" ht="11.25">
      <c r="G133" s="6"/>
      <c r="H133" s="6"/>
      <c r="I133" s="10"/>
      <c r="J133" s="6"/>
      <c r="K133" s="6"/>
    </row>
    <row r="134" spans="7:11" ht="11.25">
      <c r="G134" s="6"/>
      <c r="H134" s="6"/>
      <c r="I134" s="10"/>
      <c r="J134" s="6"/>
      <c r="K134" s="6"/>
    </row>
    <row r="135" spans="7:11" ht="11.25">
      <c r="G135" s="6"/>
      <c r="H135" s="6"/>
      <c r="I135" s="10"/>
      <c r="J135" s="6"/>
      <c r="K135" s="6"/>
    </row>
    <row r="136" spans="7:11" ht="11.25">
      <c r="G136" s="6"/>
      <c r="H136" s="6"/>
      <c r="I136" s="10"/>
      <c r="J136" s="6"/>
      <c r="K136" s="6"/>
    </row>
    <row r="137" spans="7:11" ht="11.25">
      <c r="G137" s="6"/>
      <c r="H137" s="6"/>
      <c r="I137" s="10"/>
      <c r="J137" s="6"/>
      <c r="K137" s="6"/>
    </row>
    <row r="138" spans="7:11" ht="11.25">
      <c r="G138" s="6"/>
      <c r="H138" s="6"/>
      <c r="I138" s="10"/>
      <c r="J138" s="6"/>
      <c r="K138" s="6"/>
    </row>
    <row r="139" spans="7:11" ht="11.25">
      <c r="G139" s="6"/>
      <c r="H139" s="6"/>
      <c r="I139" s="10"/>
      <c r="J139" s="6"/>
      <c r="K139" s="6"/>
    </row>
    <row r="140" spans="7:11" ht="11.25">
      <c r="G140" s="6"/>
      <c r="H140" s="6"/>
      <c r="I140" s="10"/>
      <c r="J140" s="6"/>
      <c r="K140" s="6"/>
    </row>
    <row r="141" spans="7:11" ht="11.25">
      <c r="G141" s="6"/>
      <c r="H141" s="6"/>
      <c r="I141" s="10"/>
      <c r="J141" s="6"/>
      <c r="K141" s="6"/>
    </row>
    <row r="142" spans="7:11" ht="11.25">
      <c r="G142" s="6"/>
      <c r="H142" s="6"/>
      <c r="I142" s="10"/>
      <c r="J142" s="6"/>
      <c r="K142" s="6"/>
    </row>
    <row r="143" spans="7:11" ht="11.25">
      <c r="G143" s="6"/>
      <c r="H143" s="6"/>
      <c r="I143" s="10"/>
      <c r="J143" s="6"/>
      <c r="K143" s="6"/>
    </row>
    <row r="144" spans="7:11" ht="11.25">
      <c r="G144" s="6"/>
      <c r="H144" s="6"/>
      <c r="I144" s="10"/>
      <c r="J144" s="6"/>
      <c r="K144" s="6"/>
    </row>
    <row r="145" spans="7:11" ht="11.25">
      <c r="G145" s="6"/>
      <c r="H145" s="6"/>
      <c r="I145" s="10"/>
      <c r="J145" s="6"/>
      <c r="K145" s="6"/>
    </row>
    <row r="146" spans="7:11" ht="11.25">
      <c r="G146" s="6"/>
      <c r="H146" s="6"/>
      <c r="I146" s="10"/>
      <c r="J146" s="6"/>
      <c r="K146" s="6"/>
    </row>
    <row r="147" spans="7:11" ht="11.25">
      <c r="G147" s="6"/>
      <c r="H147" s="6"/>
      <c r="I147" s="10"/>
      <c r="J147" s="6"/>
      <c r="K147" s="6"/>
    </row>
    <row r="148" spans="7:11" ht="11.25">
      <c r="G148" s="6"/>
      <c r="H148" s="6"/>
      <c r="I148" s="10"/>
      <c r="J148" s="6"/>
      <c r="K148" s="6"/>
    </row>
    <row r="149" spans="7:11" ht="11.25">
      <c r="G149" s="6"/>
      <c r="H149" s="6"/>
      <c r="I149" s="10"/>
      <c r="J149" s="6"/>
      <c r="K149" s="6"/>
    </row>
    <row r="150" spans="7:11" ht="11.25">
      <c r="G150" s="6"/>
      <c r="H150" s="6"/>
      <c r="I150" s="10"/>
      <c r="J150" s="6"/>
      <c r="K150" s="6"/>
    </row>
    <row r="151" spans="7:11" ht="11.25">
      <c r="G151" s="6"/>
      <c r="H151" s="6"/>
      <c r="I151" s="10"/>
      <c r="J151" s="6"/>
      <c r="K151" s="6"/>
    </row>
    <row r="152" spans="7:11" ht="11.25">
      <c r="G152" s="6"/>
      <c r="H152" s="6"/>
      <c r="I152" s="10"/>
      <c r="J152" s="6"/>
      <c r="K152" s="6"/>
    </row>
    <row r="153" spans="7:11" ht="11.25">
      <c r="G153" s="6"/>
      <c r="H153" s="6"/>
      <c r="I153" s="10"/>
      <c r="J153" s="6"/>
      <c r="K153" s="6"/>
    </row>
    <row r="154" spans="7:11" ht="11.25">
      <c r="G154" s="6"/>
      <c r="H154" s="6"/>
      <c r="I154" s="10"/>
      <c r="J154" s="6"/>
      <c r="K154" s="6"/>
    </row>
    <row r="155" spans="7:11" ht="11.25">
      <c r="G155" s="6"/>
      <c r="H155" s="6"/>
      <c r="I155" s="10"/>
      <c r="J155" s="6"/>
      <c r="K155" s="6"/>
    </row>
    <row r="156" spans="7:11" ht="11.25">
      <c r="G156" s="6"/>
      <c r="H156" s="6"/>
      <c r="I156" s="10"/>
      <c r="J156" s="6"/>
      <c r="K156" s="6"/>
    </row>
    <row r="157" spans="7:11" ht="11.25">
      <c r="G157" s="6"/>
      <c r="H157" s="6"/>
      <c r="I157" s="10"/>
      <c r="J157" s="6"/>
      <c r="K157" s="6"/>
    </row>
    <row r="158" spans="7:11" ht="11.25">
      <c r="G158" s="6"/>
      <c r="H158" s="6"/>
      <c r="I158" s="10"/>
      <c r="J158" s="6"/>
      <c r="K158" s="6"/>
    </row>
    <row r="159" spans="7:11" ht="11.25">
      <c r="G159" s="6"/>
      <c r="H159" s="6"/>
      <c r="I159" s="10"/>
      <c r="J159" s="6"/>
      <c r="K159" s="6"/>
    </row>
    <row r="160" spans="7:11" ht="11.25">
      <c r="G160" s="6"/>
      <c r="H160" s="6"/>
      <c r="I160" s="10"/>
      <c r="J160" s="6"/>
      <c r="K160" s="6"/>
    </row>
    <row r="161" spans="7:11" ht="11.25">
      <c r="G161" s="6"/>
      <c r="H161" s="6"/>
      <c r="I161" s="10"/>
      <c r="J161" s="6"/>
      <c r="K161" s="6"/>
    </row>
    <row r="162" spans="7:11" ht="11.25">
      <c r="G162" s="6"/>
      <c r="H162" s="6"/>
      <c r="I162" s="10"/>
      <c r="J162" s="6"/>
      <c r="K162" s="6"/>
    </row>
    <row r="163" spans="7:11" ht="11.25">
      <c r="G163" s="6"/>
      <c r="H163" s="6"/>
      <c r="I163" s="10"/>
      <c r="J163" s="6"/>
      <c r="K163" s="6"/>
    </row>
    <row r="164" spans="7:11" ht="11.25">
      <c r="G164" s="6"/>
      <c r="H164" s="6"/>
      <c r="I164" s="10"/>
      <c r="J164" s="6"/>
      <c r="K164" s="6"/>
    </row>
    <row r="165" spans="7:11" ht="11.25">
      <c r="G165" s="6"/>
      <c r="H165" s="6"/>
      <c r="I165" s="10"/>
      <c r="J165" s="6"/>
      <c r="K165" s="6"/>
    </row>
    <row r="166" spans="7:11" ht="11.25">
      <c r="G166" s="6"/>
      <c r="H166" s="6"/>
      <c r="I166" s="10"/>
      <c r="J166" s="6"/>
      <c r="K166" s="6"/>
    </row>
    <row r="167" spans="7:11" ht="11.25">
      <c r="G167" s="6"/>
      <c r="H167" s="6"/>
      <c r="I167" s="10"/>
      <c r="J167" s="6"/>
      <c r="K167" s="6"/>
    </row>
    <row r="168" spans="7:11" ht="11.25">
      <c r="G168" s="6"/>
      <c r="H168" s="6"/>
      <c r="I168" s="10"/>
      <c r="J168" s="6"/>
      <c r="K168" s="6"/>
    </row>
    <row r="169" spans="7:11" ht="11.25">
      <c r="G169" s="6"/>
      <c r="H169" s="6"/>
      <c r="I169" s="10"/>
      <c r="J169" s="6"/>
      <c r="K169" s="6"/>
    </row>
    <row r="170" spans="7:11" ht="11.25">
      <c r="G170" s="6"/>
      <c r="H170" s="6"/>
      <c r="I170" s="10"/>
      <c r="J170" s="6"/>
      <c r="K170" s="6"/>
    </row>
    <row r="171" spans="7:11" ht="11.25">
      <c r="G171" s="6"/>
      <c r="H171" s="6"/>
      <c r="I171" s="10"/>
      <c r="J171" s="6"/>
      <c r="K171" s="6"/>
    </row>
    <row r="172" spans="7:11" ht="11.25">
      <c r="G172" s="6"/>
      <c r="H172" s="6"/>
      <c r="I172" s="10"/>
      <c r="J172" s="6"/>
      <c r="K172" s="6"/>
    </row>
    <row r="173" spans="7:11" ht="11.25">
      <c r="G173" s="6"/>
      <c r="H173" s="6"/>
      <c r="I173" s="10"/>
      <c r="J173" s="6"/>
      <c r="K173" s="6"/>
    </row>
    <row r="174" spans="7:11" ht="11.25">
      <c r="G174" s="6"/>
      <c r="H174" s="6"/>
      <c r="I174" s="10"/>
      <c r="J174" s="6"/>
      <c r="K174" s="6"/>
    </row>
    <row r="175" spans="7:11" ht="11.25">
      <c r="G175" s="6"/>
      <c r="H175" s="6"/>
      <c r="I175" s="10"/>
      <c r="J175" s="6"/>
      <c r="K175" s="6"/>
    </row>
    <row r="176" spans="7:11" ht="11.25">
      <c r="G176" s="6"/>
      <c r="H176" s="6"/>
      <c r="I176" s="10"/>
      <c r="J176" s="6"/>
      <c r="K176" s="6"/>
    </row>
    <row r="177" spans="7:11" ht="11.25">
      <c r="G177" s="6"/>
      <c r="H177" s="6"/>
      <c r="I177" s="10"/>
      <c r="J177" s="6"/>
      <c r="K177" s="6"/>
    </row>
    <row r="178" spans="7:11" ht="11.25">
      <c r="G178" s="6"/>
      <c r="H178" s="6"/>
      <c r="I178" s="10"/>
      <c r="J178" s="6"/>
      <c r="K178" s="6"/>
    </row>
    <row r="179" spans="7:11" ht="11.25">
      <c r="G179" s="6"/>
      <c r="H179" s="6"/>
      <c r="I179" s="10"/>
      <c r="J179" s="6"/>
      <c r="K179" s="6"/>
    </row>
    <row r="180" spans="7:11" ht="11.25">
      <c r="G180" s="6"/>
      <c r="H180" s="6"/>
      <c r="I180" s="10"/>
      <c r="J180" s="6"/>
      <c r="K180" s="6"/>
    </row>
    <row r="181" spans="7:11" ht="11.25">
      <c r="G181" s="6"/>
      <c r="H181" s="6"/>
      <c r="I181" s="10"/>
      <c r="J181" s="6"/>
      <c r="K181" s="6"/>
    </row>
    <row r="182" spans="7:11" ht="11.25">
      <c r="G182" s="6"/>
      <c r="H182" s="6"/>
      <c r="I182" s="10"/>
      <c r="J182" s="6"/>
      <c r="K182" s="6"/>
    </row>
    <row r="183" spans="7:11" ht="11.25">
      <c r="G183" s="6"/>
      <c r="H183" s="6"/>
      <c r="I183" s="10"/>
      <c r="J183" s="6"/>
      <c r="K183" s="6"/>
    </row>
    <row r="184" spans="7:11" ht="11.25">
      <c r="G184" s="6"/>
      <c r="H184" s="6"/>
      <c r="I184" s="10"/>
      <c r="J184" s="6"/>
      <c r="K184" s="6"/>
    </row>
    <row r="185" spans="7:11" ht="11.25">
      <c r="G185" s="6"/>
      <c r="H185" s="6"/>
      <c r="I185" s="10"/>
      <c r="J185" s="6"/>
      <c r="K185" s="6"/>
    </row>
    <row r="186" spans="7:11" ht="11.25">
      <c r="G186" s="6"/>
      <c r="H186" s="6"/>
      <c r="I186" s="10"/>
      <c r="J186" s="6"/>
      <c r="K186" s="6"/>
    </row>
    <row r="187" spans="7:11" ht="11.25">
      <c r="G187" s="6"/>
      <c r="H187" s="6"/>
      <c r="I187" s="10"/>
      <c r="J187" s="6"/>
      <c r="K187" s="6"/>
    </row>
    <row r="188" spans="7:11" ht="11.25">
      <c r="G188" s="6"/>
      <c r="H188" s="6"/>
      <c r="I188" s="10"/>
      <c r="J188" s="6"/>
      <c r="K188" s="6"/>
    </row>
    <row r="189" spans="7:11" ht="11.25">
      <c r="G189" s="6"/>
      <c r="H189" s="6"/>
      <c r="I189" s="10"/>
      <c r="J189" s="6"/>
      <c r="K189" s="6"/>
    </row>
    <row r="190" spans="7:11" ht="11.25">
      <c r="G190" s="6"/>
      <c r="H190" s="6"/>
      <c r="I190" s="10"/>
      <c r="J190" s="6"/>
      <c r="K190" s="6"/>
    </row>
    <row r="191" spans="7:11" ht="11.25">
      <c r="G191" s="6"/>
      <c r="H191" s="6"/>
      <c r="I191" s="10"/>
      <c r="J191" s="6"/>
      <c r="K191" s="6"/>
    </row>
    <row r="192" spans="7:11" ht="11.25">
      <c r="G192" s="6"/>
      <c r="H192" s="6"/>
      <c r="I192" s="10"/>
      <c r="J192" s="6"/>
      <c r="K192" s="6"/>
    </row>
    <row r="193" spans="7:11" ht="11.25">
      <c r="G193" s="6"/>
      <c r="H193" s="6"/>
      <c r="I193" s="10"/>
      <c r="J193" s="6"/>
      <c r="K193" s="6"/>
    </row>
    <row r="194" spans="7:11" ht="11.25">
      <c r="G194" s="6"/>
      <c r="H194" s="6"/>
      <c r="I194" s="10"/>
      <c r="J194" s="6"/>
      <c r="K194" s="6"/>
    </row>
    <row r="195" spans="7:11" ht="11.25">
      <c r="G195" s="6"/>
      <c r="H195" s="6"/>
      <c r="I195" s="10"/>
      <c r="J195" s="6"/>
      <c r="K195" s="6"/>
    </row>
    <row r="196" spans="7:11" ht="11.25">
      <c r="G196" s="6"/>
      <c r="H196" s="6"/>
      <c r="I196" s="10"/>
      <c r="J196" s="6"/>
      <c r="K196" s="6"/>
    </row>
    <row r="197" spans="7:11" ht="11.25">
      <c r="G197" s="6"/>
      <c r="H197" s="6"/>
      <c r="I197" s="10"/>
      <c r="J197" s="6"/>
      <c r="K197" s="6"/>
    </row>
    <row r="198" spans="7:11" ht="11.25">
      <c r="G198" s="6"/>
      <c r="H198" s="6"/>
      <c r="I198" s="10"/>
      <c r="J198" s="6"/>
      <c r="K198" s="6"/>
    </row>
    <row r="199" spans="7:11" ht="11.25">
      <c r="G199" s="6"/>
      <c r="H199" s="6"/>
      <c r="I199" s="10"/>
      <c r="J199" s="6"/>
      <c r="K199" s="6"/>
    </row>
    <row r="200" spans="7:11" ht="11.25">
      <c r="G200" s="6"/>
      <c r="H200" s="6"/>
      <c r="I200" s="10"/>
      <c r="J200" s="6"/>
      <c r="K200" s="6"/>
    </row>
    <row r="201" spans="7:11" ht="11.25">
      <c r="G201" s="6"/>
      <c r="H201" s="6"/>
      <c r="I201" s="10"/>
      <c r="J201" s="6"/>
      <c r="K201" s="6"/>
    </row>
    <row r="202" spans="7:11" ht="11.25">
      <c r="G202" s="6"/>
      <c r="H202" s="6"/>
      <c r="I202" s="10"/>
      <c r="J202" s="6"/>
      <c r="K202" s="6"/>
    </row>
    <row r="203" spans="7:11" ht="11.25">
      <c r="G203" s="6"/>
      <c r="H203" s="6"/>
      <c r="I203" s="10"/>
      <c r="J203" s="6"/>
      <c r="K203" s="6"/>
    </row>
    <row r="204" spans="7:11" ht="11.25">
      <c r="G204" s="6"/>
      <c r="H204" s="6"/>
      <c r="I204" s="10"/>
      <c r="J204" s="6"/>
      <c r="K204" s="6"/>
    </row>
    <row r="205" spans="7:11" ht="11.25">
      <c r="G205" s="6"/>
      <c r="H205" s="6"/>
      <c r="I205" s="10"/>
      <c r="J205" s="6"/>
      <c r="K205" s="6"/>
    </row>
    <row r="206" spans="7:11" ht="11.25">
      <c r="G206" s="6"/>
      <c r="H206" s="6"/>
      <c r="I206" s="10"/>
      <c r="J206" s="6"/>
      <c r="K206" s="6"/>
    </row>
    <row r="207" spans="7:11" ht="11.25">
      <c r="G207" s="6"/>
      <c r="H207" s="6"/>
      <c r="I207" s="10"/>
      <c r="J207" s="6"/>
      <c r="K207" s="6"/>
    </row>
    <row r="208" spans="7:11" ht="11.25">
      <c r="G208" s="6"/>
      <c r="H208" s="6"/>
      <c r="I208" s="10"/>
      <c r="J208" s="6"/>
      <c r="K208" s="6"/>
    </row>
    <row r="209" spans="7:11" ht="11.25">
      <c r="G209" s="6"/>
      <c r="H209" s="6"/>
      <c r="I209" s="10"/>
      <c r="J209" s="6"/>
      <c r="K209" s="6"/>
    </row>
    <row r="210" spans="7:11" ht="11.25">
      <c r="G210" s="6"/>
      <c r="H210" s="6"/>
      <c r="I210" s="10"/>
      <c r="J210" s="6"/>
      <c r="K210" s="6"/>
    </row>
    <row r="211" spans="7:11" ht="11.25">
      <c r="G211" s="6"/>
      <c r="H211" s="6"/>
      <c r="I211" s="10"/>
      <c r="J211" s="6"/>
      <c r="K211" s="6"/>
    </row>
    <row r="212" spans="7:11" ht="11.25">
      <c r="G212" s="6"/>
      <c r="H212" s="6"/>
      <c r="I212" s="10"/>
      <c r="J212" s="6"/>
      <c r="K212" s="6"/>
    </row>
    <row r="213" spans="7:11" ht="11.25">
      <c r="G213" s="6"/>
      <c r="H213" s="6"/>
      <c r="I213" s="10"/>
      <c r="J213" s="6"/>
      <c r="K213" s="6"/>
    </row>
    <row r="214" spans="7:11" ht="11.25">
      <c r="G214" s="6"/>
      <c r="H214" s="6"/>
      <c r="I214" s="10"/>
      <c r="J214" s="6"/>
      <c r="K214" s="6"/>
    </row>
    <row r="215" spans="7:11" ht="11.25">
      <c r="G215" s="6"/>
      <c r="H215" s="6"/>
      <c r="I215" s="10"/>
      <c r="J215" s="6"/>
      <c r="K215" s="6"/>
    </row>
    <row r="216" spans="7:11" ht="11.25">
      <c r="G216" s="6"/>
      <c r="H216" s="6"/>
      <c r="I216" s="10"/>
      <c r="J216" s="6"/>
      <c r="K216" s="6"/>
    </row>
    <row r="217" spans="7:11" ht="11.25">
      <c r="G217" s="6"/>
      <c r="H217" s="6"/>
      <c r="I217" s="10"/>
      <c r="J217" s="6"/>
      <c r="K217" s="6"/>
    </row>
    <row r="218" spans="7:11" ht="11.25">
      <c r="G218" s="6"/>
      <c r="H218" s="6"/>
      <c r="I218" s="10"/>
      <c r="J218" s="6"/>
      <c r="K218" s="6"/>
    </row>
    <row r="219" spans="7:11" ht="11.25">
      <c r="G219" s="6"/>
      <c r="H219" s="6"/>
      <c r="I219" s="10"/>
      <c r="J219" s="6"/>
      <c r="K219" s="6"/>
    </row>
    <row r="220" spans="7:11" ht="11.25">
      <c r="G220" s="6"/>
      <c r="H220" s="6"/>
      <c r="I220" s="10"/>
      <c r="J220" s="6"/>
      <c r="K220" s="6"/>
    </row>
    <row r="221" spans="7:11" ht="11.25">
      <c r="G221" s="6"/>
      <c r="H221" s="6"/>
      <c r="I221" s="10"/>
      <c r="J221" s="6"/>
      <c r="K221" s="6"/>
    </row>
    <row r="222" spans="7:11" ht="11.25">
      <c r="G222" s="6"/>
      <c r="H222" s="6"/>
      <c r="I222" s="10"/>
      <c r="J222" s="6"/>
      <c r="K222" s="6"/>
    </row>
    <row r="223" spans="7:11" ht="11.25">
      <c r="G223" s="6"/>
      <c r="H223" s="6"/>
      <c r="I223" s="10"/>
      <c r="J223" s="6"/>
      <c r="K223" s="6"/>
    </row>
    <row r="224" spans="7:11" ht="11.25">
      <c r="G224" s="6"/>
      <c r="H224" s="6"/>
      <c r="I224" s="10"/>
      <c r="J224" s="6"/>
      <c r="K224" s="6"/>
    </row>
    <row r="225" spans="7:11" ht="11.25">
      <c r="G225" s="6"/>
      <c r="H225" s="6"/>
      <c r="I225" s="10"/>
      <c r="J225" s="6"/>
      <c r="K225" s="6"/>
    </row>
    <row r="226" spans="7:11" ht="11.25">
      <c r="G226" s="6"/>
      <c r="H226" s="6"/>
      <c r="I226" s="10"/>
      <c r="J226" s="6"/>
      <c r="K226" s="6"/>
    </row>
    <row r="227" spans="7:11" ht="11.25">
      <c r="G227" s="6"/>
      <c r="H227" s="6"/>
      <c r="I227" s="10"/>
      <c r="J227" s="6"/>
      <c r="K227" s="6"/>
    </row>
    <row r="228" spans="7:11" ht="11.25">
      <c r="G228" s="6"/>
      <c r="H228" s="6"/>
      <c r="I228" s="10"/>
      <c r="J228" s="6"/>
      <c r="K228" s="6"/>
    </row>
    <row r="229" spans="7:11" ht="11.25">
      <c r="G229" s="6"/>
      <c r="H229" s="6"/>
      <c r="I229" s="10"/>
      <c r="J229" s="6"/>
      <c r="K229" s="6"/>
    </row>
    <row r="230" spans="7:11" ht="11.25">
      <c r="G230" s="6"/>
      <c r="H230" s="6"/>
      <c r="I230" s="10"/>
      <c r="J230" s="6"/>
      <c r="K230" s="6"/>
    </row>
    <row r="231" spans="7:11" ht="11.25">
      <c r="G231" s="6"/>
      <c r="H231" s="6"/>
      <c r="I231" s="10"/>
      <c r="J231" s="6"/>
      <c r="K231" s="6"/>
    </row>
    <row r="232" spans="7:11" ht="11.25">
      <c r="G232" s="6"/>
      <c r="H232" s="6"/>
      <c r="I232" s="10"/>
      <c r="J232" s="6"/>
      <c r="K232" s="6"/>
    </row>
    <row r="233" spans="7:11" ht="11.25">
      <c r="G233" s="6"/>
      <c r="H233" s="6"/>
      <c r="I233" s="10"/>
      <c r="J233" s="6"/>
      <c r="K233" s="6"/>
    </row>
    <row r="234" spans="7:11" ht="11.25">
      <c r="G234" s="6"/>
      <c r="H234" s="6"/>
      <c r="I234" s="10"/>
      <c r="J234" s="6"/>
      <c r="K234" s="6"/>
    </row>
    <row r="235" spans="7:11" ht="11.25">
      <c r="G235" s="6"/>
      <c r="H235" s="6"/>
      <c r="I235" s="10"/>
      <c r="J235" s="6"/>
      <c r="K235" s="6"/>
    </row>
    <row r="236" spans="7:11" ht="11.25">
      <c r="G236" s="6"/>
      <c r="H236" s="6"/>
      <c r="I236" s="10"/>
      <c r="J236" s="6"/>
      <c r="K236" s="6"/>
    </row>
    <row r="237" spans="7:11" ht="11.25">
      <c r="G237" s="6"/>
      <c r="H237" s="6"/>
      <c r="I237" s="10"/>
      <c r="J237" s="6"/>
      <c r="K237" s="6"/>
    </row>
    <row r="238" spans="7:11" ht="11.25">
      <c r="G238" s="6"/>
      <c r="H238" s="6"/>
      <c r="I238" s="10"/>
      <c r="J238" s="6"/>
      <c r="K238" s="6"/>
    </row>
    <row r="239" spans="7:11" ht="11.25">
      <c r="G239" s="6"/>
      <c r="H239" s="6"/>
      <c r="I239" s="10"/>
      <c r="J239" s="6"/>
      <c r="K239" s="6"/>
    </row>
    <row r="240" spans="7:11" ht="11.25">
      <c r="G240" s="6"/>
      <c r="H240" s="6"/>
      <c r="I240" s="10"/>
      <c r="J240" s="6"/>
      <c r="K240" s="6"/>
    </row>
    <row r="241" spans="7:11" ht="11.25">
      <c r="G241" s="6"/>
      <c r="H241" s="6"/>
      <c r="I241" s="10"/>
      <c r="J241" s="6"/>
      <c r="K241" s="6"/>
    </row>
    <row r="242" spans="7:11" ht="11.25">
      <c r="G242" s="6"/>
      <c r="H242" s="6"/>
      <c r="I242" s="10"/>
      <c r="J242" s="6"/>
      <c r="K242" s="6"/>
    </row>
    <row r="243" spans="7:11" ht="11.25">
      <c r="G243" s="6"/>
      <c r="H243" s="6"/>
      <c r="I243" s="10"/>
      <c r="J243" s="6"/>
      <c r="K243" s="6"/>
    </row>
    <row r="244" spans="7:11" ht="11.25">
      <c r="G244" s="6"/>
      <c r="H244" s="6"/>
      <c r="I244" s="10"/>
      <c r="J244" s="6"/>
      <c r="K244" s="6"/>
    </row>
    <row r="245" spans="7:11" ht="11.25">
      <c r="G245" s="6"/>
      <c r="H245" s="6"/>
      <c r="I245" s="10"/>
      <c r="J245" s="6"/>
      <c r="K245" s="6"/>
    </row>
    <row r="246" spans="7:11" ht="11.25">
      <c r="G246" s="6"/>
      <c r="H246" s="6"/>
      <c r="I246" s="10"/>
      <c r="J246" s="6"/>
      <c r="K246" s="6"/>
    </row>
    <row r="247" spans="7:11" ht="11.25">
      <c r="G247" s="6"/>
      <c r="H247" s="6"/>
      <c r="I247" s="10"/>
      <c r="J247" s="6"/>
      <c r="K247" s="6"/>
    </row>
    <row r="248" spans="7:11" ht="11.25">
      <c r="G248" s="6"/>
      <c r="H248" s="6"/>
      <c r="I248" s="10"/>
      <c r="J248" s="6"/>
      <c r="K248" s="6"/>
    </row>
    <row r="249" spans="7:11" ht="11.25">
      <c r="G249" s="6"/>
      <c r="H249" s="6"/>
      <c r="I249" s="10"/>
      <c r="J249" s="6"/>
      <c r="K249" s="6"/>
    </row>
    <row r="250" spans="7:11" ht="11.25">
      <c r="G250" s="6"/>
      <c r="H250" s="6"/>
      <c r="I250" s="10"/>
      <c r="J250" s="6"/>
      <c r="K250" s="6"/>
    </row>
    <row r="251" spans="7:11" ht="11.25">
      <c r="G251" s="6"/>
      <c r="H251" s="6"/>
      <c r="I251" s="10"/>
      <c r="J251" s="6"/>
      <c r="K251" s="6"/>
    </row>
    <row r="252" spans="7:11" ht="11.25">
      <c r="G252" s="6"/>
      <c r="H252" s="6"/>
      <c r="I252" s="10"/>
      <c r="J252" s="6"/>
      <c r="K252" s="6"/>
    </row>
    <row r="253" spans="7:11" ht="11.25">
      <c r="G253" s="6"/>
      <c r="H253" s="6"/>
      <c r="I253" s="10"/>
      <c r="J253" s="6"/>
      <c r="K253" s="6"/>
    </row>
    <row r="254" spans="7:11" ht="11.25">
      <c r="G254" s="6"/>
      <c r="H254" s="6"/>
      <c r="I254" s="10"/>
      <c r="J254" s="6"/>
      <c r="K254" s="6"/>
    </row>
    <row r="255" spans="7:11" ht="11.25">
      <c r="G255" s="6"/>
      <c r="H255" s="6"/>
      <c r="I255" s="10"/>
      <c r="J255" s="6"/>
      <c r="K255" s="6"/>
    </row>
    <row r="256" spans="7:11" ht="11.25">
      <c r="G256" s="6"/>
      <c r="H256" s="6"/>
      <c r="I256" s="10"/>
      <c r="J256" s="6"/>
      <c r="K256" s="6"/>
    </row>
    <row r="257" spans="7:11" ht="11.25">
      <c r="G257" s="6"/>
      <c r="H257" s="6"/>
      <c r="I257" s="10"/>
      <c r="J257" s="6"/>
      <c r="K257" s="6"/>
    </row>
    <row r="258" spans="7:11" ht="11.25">
      <c r="G258" s="6"/>
      <c r="H258" s="6"/>
      <c r="I258" s="10"/>
      <c r="J258" s="6"/>
      <c r="K258" s="6"/>
    </row>
    <row r="259" spans="7:11" ht="11.25">
      <c r="G259" s="6"/>
      <c r="H259" s="6"/>
      <c r="I259" s="10"/>
      <c r="J259" s="6"/>
      <c r="K259" s="6"/>
    </row>
    <row r="260" spans="7:11" ht="11.25">
      <c r="G260" s="6"/>
      <c r="H260" s="6"/>
      <c r="I260" s="10"/>
      <c r="J260" s="6"/>
      <c r="K260" s="6"/>
    </row>
    <row r="261" spans="7:11" ht="11.25">
      <c r="G261" s="6"/>
      <c r="H261" s="6"/>
      <c r="I261" s="10"/>
      <c r="J261" s="6"/>
      <c r="K261" s="6"/>
    </row>
    <row r="262" spans="7:11" ht="11.25">
      <c r="G262" s="6"/>
      <c r="H262" s="6"/>
      <c r="I262" s="10"/>
      <c r="J262" s="6"/>
      <c r="K262" s="6"/>
    </row>
    <row r="263" spans="7:11" ht="11.25">
      <c r="G263" s="6"/>
      <c r="H263" s="6"/>
      <c r="I263" s="10"/>
      <c r="J263" s="6"/>
      <c r="K263" s="6"/>
    </row>
    <row r="264" spans="7:11" ht="11.25">
      <c r="G264" s="6"/>
      <c r="H264" s="6"/>
      <c r="I264" s="10"/>
      <c r="J264" s="6"/>
      <c r="K264" s="6"/>
    </row>
    <row r="265" spans="7:11" ht="11.25">
      <c r="G265" s="6"/>
      <c r="H265" s="6"/>
      <c r="I265" s="10"/>
      <c r="J265" s="6"/>
      <c r="K265" s="6"/>
    </row>
    <row r="266" spans="7:11" ht="11.25">
      <c r="G266" s="6"/>
      <c r="H266" s="6"/>
      <c r="I266" s="10"/>
      <c r="J266" s="6"/>
      <c r="K266" s="6"/>
    </row>
    <row r="267" spans="7:11" ht="11.25">
      <c r="G267" s="6"/>
      <c r="H267" s="6"/>
      <c r="I267" s="10"/>
      <c r="J267" s="6"/>
      <c r="K267" s="6"/>
    </row>
    <row r="268" spans="7:11" ht="11.25">
      <c r="G268" s="6"/>
      <c r="H268" s="6"/>
      <c r="I268" s="10"/>
      <c r="J268" s="6"/>
      <c r="K268" s="6"/>
    </row>
    <row r="269" spans="7:11" ht="11.25">
      <c r="G269" s="6"/>
      <c r="H269" s="6"/>
      <c r="I269" s="10"/>
      <c r="J269" s="6"/>
      <c r="K269" s="6"/>
    </row>
    <row r="270" spans="7:11" ht="11.25">
      <c r="G270" s="6"/>
      <c r="H270" s="6"/>
      <c r="I270" s="10"/>
      <c r="J270" s="6"/>
      <c r="K270" s="6"/>
    </row>
    <row r="271" spans="7:11" ht="11.25">
      <c r="G271" s="6"/>
      <c r="H271" s="6"/>
      <c r="I271" s="10"/>
      <c r="J271" s="6"/>
      <c r="K271" s="6"/>
    </row>
    <row r="272" spans="7:11" ht="11.25">
      <c r="G272" s="6"/>
      <c r="H272" s="6"/>
      <c r="I272" s="10"/>
      <c r="J272" s="6"/>
      <c r="K272" s="6"/>
    </row>
    <row r="273" spans="7:11" ht="11.25">
      <c r="G273" s="6"/>
      <c r="H273" s="6"/>
      <c r="I273" s="10"/>
      <c r="J273" s="6"/>
      <c r="K273" s="6"/>
    </row>
    <row r="274" spans="7:11" ht="11.25">
      <c r="G274" s="6"/>
      <c r="H274" s="6"/>
      <c r="I274" s="10"/>
      <c r="J274" s="6"/>
      <c r="K274" s="6"/>
    </row>
    <row r="275" spans="7:11" ht="11.25">
      <c r="G275" s="6"/>
      <c r="H275" s="6"/>
      <c r="I275" s="10"/>
      <c r="J275" s="6"/>
      <c r="K275" s="6"/>
    </row>
    <row r="276" spans="7:11" ht="11.25">
      <c r="G276" s="6"/>
      <c r="H276" s="6"/>
      <c r="I276" s="10"/>
      <c r="J276" s="6"/>
      <c r="K276" s="6"/>
    </row>
    <row r="277" spans="7:11" ht="11.25">
      <c r="G277" s="6"/>
      <c r="H277" s="6"/>
      <c r="I277" s="10"/>
      <c r="J277" s="6"/>
      <c r="K277" s="6"/>
    </row>
    <row r="278" spans="7:11" ht="11.25">
      <c r="G278" s="6"/>
      <c r="H278" s="6"/>
      <c r="I278" s="10"/>
      <c r="J278" s="6"/>
      <c r="K278" s="6"/>
    </row>
    <row r="279" spans="7:11" ht="11.25">
      <c r="G279" s="6"/>
      <c r="H279" s="6"/>
      <c r="I279" s="10"/>
      <c r="J279" s="6"/>
      <c r="K279" s="6"/>
    </row>
    <row r="280" spans="7:11" ht="11.25">
      <c r="G280" s="6"/>
      <c r="H280" s="6"/>
      <c r="I280" s="10"/>
      <c r="J280" s="6"/>
      <c r="K280" s="6"/>
    </row>
    <row r="281" spans="7:11" ht="11.25">
      <c r="G281" s="6"/>
      <c r="H281" s="6"/>
      <c r="I281" s="10"/>
      <c r="J281" s="6"/>
      <c r="K281" s="6"/>
    </row>
    <row r="282" spans="7:11" ht="11.25">
      <c r="G282" s="6"/>
      <c r="H282" s="6"/>
      <c r="I282" s="10"/>
      <c r="J282" s="6"/>
      <c r="K282" s="6"/>
    </row>
    <row r="283" spans="7:11" ht="11.25">
      <c r="G283" s="6"/>
      <c r="H283" s="6"/>
      <c r="I283" s="10"/>
      <c r="J283" s="6"/>
      <c r="K283" s="6"/>
    </row>
    <row r="284" spans="7:11" ht="11.25">
      <c r="G284" s="6"/>
      <c r="H284" s="6"/>
      <c r="I284" s="10"/>
      <c r="J284" s="6"/>
      <c r="K284" s="6"/>
    </row>
  </sheetData>
  <sheetProtection/>
  <mergeCells count="2">
    <mergeCell ref="A2:N2"/>
    <mergeCell ref="A55:B5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dcterms:created xsi:type="dcterms:W3CDTF">1996-10-08T23:32:33Z</dcterms:created>
  <dcterms:modified xsi:type="dcterms:W3CDTF">2011-10-05T07:10:18Z</dcterms:modified>
  <cp:category/>
  <cp:version/>
  <cp:contentType/>
  <cp:contentStatus/>
</cp:coreProperties>
</file>